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D:\site\1\product\صورت مغایرات\"/>
    </mc:Choice>
  </mc:AlternateContent>
  <xr:revisionPtr revIDLastSave="0" documentId="13_ncr:1_{4858AC76-0013-4899-931B-C688D3EDE661}" xr6:coauthVersionLast="47" xr6:coauthVersionMax="47" xr10:uidLastSave="{00000000-0000-0000-0000-000000000000}"/>
  <bookViews>
    <workbookView xWindow="-120" yWindow="-120" windowWidth="20640" windowHeight="11160" tabRatio="864" firstSheet="1" activeTab="8" xr2:uid="{00000000-000D-0000-FFFF-FFFF00000000}"/>
  </bookViews>
  <sheets>
    <sheet name="معرفی" sheetId="47" r:id="rId1"/>
    <sheet name="براورد" sheetId="1" r:id="rId2"/>
    <sheet name="بارنامه" sheetId="2" r:id="rId3"/>
    <sheet name="توزیع و فروش" sheetId="5" r:id="rId4"/>
    <sheet name="عملیاتی" sheetId="3" r:id="rId5"/>
    <sheet name="پرسنلی" sheetId="4" r:id="rId6"/>
    <sheet name="مالیات پرداختی" sheetId="8" r:id="rId7"/>
    <sheet name="سایر هزینه ها" sheetId="6" r:id="rId8"/>
    <sheet name="خرید دارایی ثابت" sheetId="9" r:id="rId9"/>
    <sheet name="جمع هزینه ها" sheetId="7" r:id="rId10"/>
    <sheet name="صورت مغایرت تنخواه" sheetId="46" r:id="rId11"/>
  </sheets>
  <definedNames>
    <definedName name="_xlnm._FilterDatabase" localSheetId="2" hidden="1">بارنامه!$B$4:$G$4</definedName>
    <definedName name="_xlnm._FilterDatabase" localSheetId="5" hidden="1">پرسنلی!$B$4:$F$10</definedName>
    <definedName name="_xlnm._FilterDatabase" localSheetId="3" hidden="1">'توزیع و فروش'!$B$4:$F$12</definedName>
    <definedName name="_xlnm._FilterDatabase" localSheetId="4" hidden="1">عملیاتی!$B$4:$F$4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Print_Area" localSheetId="10">'صورت مغایرت تنخواه'!$A$1:$I$32</definedName>
    <definedName name="TEST0">#REF!</definedName>
    <definedName name="TESTHKEY">#REF!</definedName>
    <definedName name="TESTKEYS">#REF!</definedName>
    <definedName name="TESTVKEY">#REF!</definedName>
  </definedNames>
  <calcPr calcId="191029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6" l="1"/>
  <c r="G27" i="46" s="1"/>
  <c r="C15" i="46"/>
  <c r="G26" i="46"/>
  <c r="C26" i="46"/>
  <c r="F24" i="3"/>
  <c r="F10" i="4" l="1"/>
  <c r="G12" i="2"/>
  <c r="F12" i="5"/>
  <c r="F8" i="8"/>
  <c r="F8" i="6" l="1"/>
  <c r="D6" i="7" l="1"/>
  <c r="H16" i="1" l="1"/>
  <c r="I8" i="46" s="1"/>
  <c r="C15" i="1" l="1"/>
  <c r="C14" i="1"/>
  <c r="D9" i="9"/>
  <c r="D11" i="7" s="1"/>
  <c r="E15" i="1" s="1"/>
  <c r="D10" i="7"/>
  <c r="E14" i="1" s="1"/>
  <c r="D16" i="1" l="1"/>
  <c r="D9" i="7"/>
  <c r="D7" i="7" l="1"/>
  <c r="E8" i="1" s="1"/>
  <c r="D8" i="7"/>
  <c r="D5" i="7"/>
  <c r="D12" i="7" l="1"/>
  <c r="H18" i="1"/>
  <c r="E4" i="1"/>
  <c r="E12" i="1"/>
  <c r="E10" i="1"/>
  <c r="E6" i="1"/>
  <c r="E16" i="1" l="1"/>
  <c r="D24" i="1" l="1"/>
  <c r="D25" i="1" s="1"/>
  <c r="H20" i="1" l="1"/>
  <c r="J21" i="1" s="1"/>
  <c r="J4" i="1"/>
  <c r="H21" i="1" l="1"/>
  <c r="C8" i="46"/>
  <c r="D27" i="46" s="1"/>
  <c r="G28" i="4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بهزاد حسینی - زرماکارون</author>
  </authors>
  <commentList>
    <comment ref="G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بهزاد حسینی - زرماکارون:</t>
        </r>
        <r>
          <rPr>
            <sz val="9"/>
            <color indexed="81"/>
            <rFont val="Tahoma"/>
            <family val="2"/>
          </rPr>
          <t xml:space="preserve">
مربوط به هزینه بارنامه بارهای ارسالی از زرماکارون
</t>
        </r>
      </text>
    </comment>
    <comment ref="G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بهزاد حسینی - زرماکارون:</t>
        </r>
        <r>
          <rPr>
            <sz val="9"/>
            <color indexed="81"/>
            <rFont val="Tahoma"/>
            <family val="2"/>
          </rPr>
          <t xml:space="preserve">
مربوط به هزینه های عملیاتی(هزینه های عمومی و عملیاتی شعبه)
</t>
        </r>
      </text>
    </comment>
    <comment ref="G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بهزاد حسینی - زرماکارون:</t>
        </r>
        <r>
          <rPr>
            <sz val="9"/>
            <color indexed="81"/>
            <rFont val="Tahoma"/>
            <family val="2"/>
          </rPr>
          <t xml:space="preserve">
مربوط به هزینه های مساعده و هزینه های پرسنلی
</t>
        </r>
      </text>
    </comment>
    <comment ref="G10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بهزاد حسینی - زرماکارون:</t>
        </r>
        <r>
          <rPr>
            <sz val="9"/>
            <color indexed="81"/>
            <rFont val="Tahoma"/>
            <family val="2"/>
          </rPr>
          <t xml:space="preserve">
مربوط به هزینه کرایه خودروهای اجاره ای و تخلیه و بارگیری و ...</t>
        </r>
      </text>
    </comment>
    <comment ref="G1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بهزاد حسینی - زرماکارون:</t>
        </r>
        <r>
          <rPr>
            <sz val="9"/>
            <color indexed="81"/>
            <rFont val="Tahoma"/>
            <family val="2"/>
          </rPr>
          <t xml:space="preserve">
مربوط به سایر هزینه های پرداختی شعبه
</t>
        </r>
      </text>
    </comment>
  </commentList>
</comments>
</file>

<file path=xl/sharedStrings.xml><?xml version="1.0" encoding="utf-8"?>
<sst xmlns="http://schemas.openxmlformats.org/spreadsheetml/2006/main" count="172" uniqueCount="106">
  <si>
    <t>ردیف</t>
  </si>
  <si>
    <t>شرح هزینه شعبه</t>
  </si>
  <si>
    <t xml:space="preserve">برآورد هزینه </t>
  </si>
  <si>
    <t xml:space="preserve">هزینه انجام شده </t>
  </si>
  <si>
    <t xml:space="preserve">کسر / اضافه  </t>
  </si>
  <si>
    <t>توضیحات</t>
  </si>
  <si>
    <t>مانده تنخواه گردان</t>
  </si>
  <si>
    <t>تنخواه قابل پرداخت</t>
  </si>
  <si>
    <t>هزینه بارنامه</t>
  </si>
  <si>
    <t>هزینه توزیع و فروش</t>
  </si>
  <si>
    <t>هزینه پرسنلی</t>
  </si>
  <si>
    <t>هزینه عملیاتی</t>
  </si>
  <si>
    <t>جمع کل</t>
  </si>
  <si>
    <t>جمع هزینه های ثبت شده</t>
  </si>
  <si>
    <t xml:space="preserve">مانده </t>
  </si>
  <si>
    <t>سایر هزینه ها</t>
  </si>
  <si>
    <t>تاریخ بارنامه</t>
  </si>
  <si>
    <t>شماره بارنامه</t>
  </si>
  <si>
    <t>مبلغ</t>
  </si>
  <si>
    <t>سرفصل هزینه</t>
  </si>
  <si>
    <t>شرح هزینه</t>
  </si>
  <si>
    <t xml:space="preserve">شرح هزینه </t>
  </si>
  <si>
    <t>شماره سند</t>
  </si>
  <si>
    <t xml:space="preserve">مبلغ </t>
  </si>
  <si>
    <t>مبلغ مانده :</t>
  </si>
  <si>
    <t>فـرم صـورت خلاصـه تنخـواه گــردان</t>
  </si>
  <si>
    <t xml:space="preserve">ردیف </t>
  </si>
  <si>
    <t>شرح</t>
  </si>
  <si>
    <t>مالیات پرداختی</t>
  </si>
  <si>
    <t>خرید دارایی ثابت</t>
  </si>
  <si>
    <t xml:space="preserve"> شارژ تنخواه قبلی </t>
  </si>
  <si>
    <t>شماره رسید</t>
  </si>
  <si>
    <t>سرفصل</t>
  </si>
  <si>
    <t>مانده بانک تنخواه طبق تراز بانک</t>
  </si>
  <si>
    <t>مانده طبق دفاتر :</t>
  </si>
  <si>
    <t>مانده بانک :</t>
  </si>
  <si>
    <t>جمع :</t>
  </si>
  <si>
    <t>مانده:</t>
  </si>
  <si>
    <t>مغایرت</t>
  </si>
  <si>
    <t>تهیه کننده:</t>
  </si>
  <si>
    <t>تائید کننده:</t>
  </si>
  <si>
    <t>تصویب کننده:</t>
  </si>
  <si>
    <t>نام حساب</t>
  </si>
  <si>
    <t>.</t>
  </si>
  <si>
    <t>total</t>
  </si>
  <si>
    <t xml:space="preserve">اختلاف : مطابق صورت مغایرت </t>
  </si>
  <si>
    <t>تاریخ سند</t>
  </si>
  <si>
    <t xml:space="preserve">تهیه کننده : </t>
  </si>
  <si>
    <t xml:space="preserve">مدیر مالی : </t>
  </si>
  <si>
    <t>نام تنخواه :</t>
  </si>
  <si>
    <t xml:space="preserve">گزارش درخواست تنخواه </t>
  </si>
  <si>
    <t>تهیه کننده :</t>
  </si>
  <si>
    <t>مدیرمالی :</t>
  </si>
  <si>
    <t xml:space="preserve">مدیریت : </t>
  </si>
  <si>
    <t xml:space="preserve">                تنخواه                                    از تاریخ                 تا تاریخ  </t>
  </si>
  <si>
    <t xml:space="preserve">کارشناس مالی :  </t>
  </si>
  <si>
    <t xml:space="preserve">مدیرمالی  : </t>
  </si>
  <si>
    <t xml:space="preserve">جمه هزینه های ثبت شده                از تاریخ                تا تاریخ  </t>
  </si>
  <si>
    <t>مدیریت :</t>
  </si>
  <si>
    <t xml:space="preserve">صورت مغایرت تنخواه </t>
  </si>
  <si>
    <t xml:space="preserve">مانده سیستم </t>
  </si>
  <si>
    <t xml:space="preserve">مانده تنخواه قبلی طبق سیستم </t>
  </si>
  <si>
    <t xml:space="preserve">مدیریت :
</t>
  </si>
  <si>
    <t xml:space="preserve">مدیر مالی : 
</t>
  </si>
  <si>
    <t xml:space="preserve">کارشناس مالی :
</t>
  </si>
  <si>
    <t xml:space="preserve">کارشناس مالی :
</t>
  </si>
  <si>
    <t>شرح  هزینه ها</t>
  </si>
  <si>
    <t>اضافه می شود :</t>
  </si>
  <si>
    <t>کسر می شود :</t>
  </si>
  <si>
    <t>مساعده</t>
  </si>
  <si>
    <t>هزینه آب مصرفی</t>
  </si>
  <si>
    <t>تجمیع کارمزد بانکي تنخواه</t>
  </si>
  <si>
    <t>هزینه کارمزد بانکی</t>
  </si>
  <si>
    <t>شرکت --------</t>
  </si>
  <si>
    <t>مغایرت      از تاریخ ----------- الی  ------------</t>
  </si>
  <si>
    <t>نام تنخواه  گردان</t>
  </si>
  <si>
    <t>مسئول تنخواه</t>
  </si>
  <si>
    <t>---------------------</t>
  </si>
  <si>
    <t>جمع</t>
  </si>
  <si>
    <t>بابت قبض آب پرداختي توسط</t>
  </si>
  <si>
    <t xml:space="preserve">پرداخت بابت </t>
  </si>
  <si>
    <t>جمع هزینه ها</t>
  </si>
  <si>
    <t>لیست سایر هزینه ها</t>
  </si>
  <si>
    <t xml:space="preserve">تنخواه                       از تاریخ      -----          تا تاریخ  -----  </t>
  </si>
  <si>
    <t xml:space="preserve">تنخواه                   از تاریخ                 تا تاریخ  </t>
  </si>
  <si>
    <t xml:space="preserve">تنخواه                از تاریخ                تا تاریخ  </t>
  </si>
  <si>
    <t xml:space="preserve">لیست هزینه های پرسنلی       </t>
  </si>
  <si>
    <t>تنخواه            از تاریخ      1402/06/09          تا تاریخ   1402/06/13</t>
  </si>
  <si>
    <t>لیست هزینه های عملیاتی</t>
  </si>
  <si>
    <t xml:space="preserve">تنخواه از                                                                         از تاریخ                تا تاریخ  </t>
  </si>
  <si>
    <t xml:space="preserve">لیست هزینه های توزیع و فروش    </t>
  </si>
  <si>
    <t>لیست بارنامه ها</t>
  </si>
  <si>
    <t xml:space="preserve">تنخواه از                                                             از تاریخ               تا تاریخ  </t>
  </si>
  <si>
    <t>-------</t>
  </si>
  <si>
    <t>جهت مشاده کلیک کنید</t>
  </si>
  <si>
    <t>اکسل حقوق و دستمزد 1403 در سایت پرشین فای.</t>
  </si>
  <si>
    <t>محاسبات آنلاین حقوق و دستمزد و پایه سنوات</t>
  </si>
  <si>
    <t>اکسل انبارگردانی هوشمند</t>
  </si>
  <si>
    <t>اکسل فاکتور فروش</t>
  </si>
  <si>
    <t>اکسل صورتهای مالی</t>
  </si>
  <si>
    <t>کدینگ جامع حسابداری</t>
  </si>
  <si>
    <t>آموزشی جامع اکسل مقدماتی تا پیشرفته</t>
  </si>
  <si>
    <t>ارتباط با پشتیبانی تلگرام سایت</t>
  </si>
  <si>
    <t>کانال تلگرام</t>
  </si>
  <si>
    <t>-----------------------</t>
  </si>
  <si>
    <t>قابل پرداخت به حروف :  بیست و هشت میلیون و هفده هزار و چهل ریال تمام ***********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</si>
</sst>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-* #,##0.00_-;_-* #,##0.00\-;_-* &quot;-&quot;??_-;_-@_-"/>
    <numFmt numFmtId="166" formatCode="#,##0_-;[Red]\(#,###\)"/>
    <numFmt numFmtId="167" formatCode="#,##0;#,##0\-"/>
    <numFmt numFmtId="168" formatCode="[$-960429]dd/mm/yyyy;@"/>
    <numFmt numFmtId="169" formatCode="_-* #,##0_-;_-* #,##0\-;_-* &quot;-&quot;??_-;_-@_-"/>
    <numFmt numFmtId="170" formatCode="_-* #,##0_-;\-* #,##0_-;_-* &quot;-&quot;??_-;_-@_-"/>
  </numFmts>
  <fonts count="61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4"/>
      <color theme="1"/>
      <name val="B Nazanin"/>
      <charset val="178"/>
    </font>
    <font>
      <sz val="12"/>
      <color theme="1"/>
      <name val="B Nazanin"/>
      <charset val="178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sz val="14"/>
      <color theme="1"/>
      <name val="B Nazanin"/>
      <charset val="178"/>
    </font>
    <font>
      <sz val="11"/>
      <color theme="1"/>
      <name val="B Nazanin"/>
      <charset val="17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b/>
      <sz val="18"/>
      <color indexed="8"/>
      <name val="B Nazanin"/>
      <charset val="178"/>
    </font>
    <font>
      <b/>
      <sz val="20"/>
      <color theme="1"/>
      <name val="B Nazanin"/>
      <charset val="178"/>
    </font>
    <font>
      <sz val="8"/>
      <name val="Arial"/>
      <family val="2"/>
      <charset val="178"/>
      <scheme val="minor"/>
    </font>
    <font>
      <b/>
      <sz val="9"/>
      <color theme="1"/>
      <name val="B Nazanin"/>
      <charset val="178"/>
    </font>
    <font>
      <sz val="9"/>
      <color theme="1"/>
      <name val="B Nazanin"/>
      <charset val="178"/>
    </font>
    <font>
      <sz val="10"/>
      <name val="Arial"/>
      <family val="2"/>
    </font>
    <font>
      <b/>
      <sz val="11"/>
      <color theme="1" tint="4.9989318521683403E-2"/>
      <name val="B Nazanin"/>
      <charset val="178"/>
    </font>
    <font>
      <b/>
      <sz val="9"/>
      <color theme="1" tint="4.9989318521683403E-2"/>
      <name val="B Nazanin"/>
      <charset val="178"/>
    </font>
    <font>
      <sz val="10"/>
      <name val="Arial"/>
      <family val="2"/>
    </font>
    <font>
      <u/>
      <sz val="10"/>
      <color rgb="FF423C35"/>
      <name val="Times New Roman"/>
      <family val="1"/>
    </font>
    <font>
      <b/>
      <u val="double"/>
      <sz val="12"/>
      <color theme="1"/>
      <name val="B Nazanin"/>
      <charset val="178"/>
    </font>
    <font>
      <u val="double"/>
      <sz val="16"/>
      <color theme="1"/>
      <name val="B Nazanin"/>
      <charset val="178"/>
    </font>
    <font>
      <b/>
      <u/>
      <sz val="11"/>
      <color rgb="FF423C35"/>
      <name val="Times New Roman"/>
      <family val="1"/>
    </font>
    <font>
      <sz val="10"/>
      <name val="Arial"/>
      <family val="2"/>
    </font>
    <font>
      <b/>
      <u val="singleAccounting"/>
      <sz val="11"/>
      <color rgb="FF423C35"/>
      <name val="Times New Roman"/>
      <family val="1"/>
    </font>
    <font>
      <sz val="11"/>
      <color indexed="8"/>
      <name val="Calibri"/>
      <family val="2"/>
      <charset val="178"/>
    </font>
    <font>
      <b/>
      <sz val="14"/>
      <color indexed="8"/>
      <name val="B Nazanin"/>
      <charset val="178"/>
    </font>
    <font>
      <sz val="11"/>
      <color indexed="8"/>
      <name val="Arial"/>
      <family val="2"/>
      <charset val="178"/>
    </font>
    <font>
      <b/>
      <sz val="12"/>
      <color indexed="8"/>
      <name val="B Nazanin"/>
      <charset val="178"/>
    </font>
    <font>
      <b/>
      <i/>
      <sz val="12"/>
      <color theme="1"/>
      <name val="B Nazanin"/>
      <charset val="178"/>
    </font>
    <font>
      <i/>
      <sz val="14"/>
      <color theme="1"/>
      <name val="B Nazanin"/>
      <charset val="178"/>
    </font>
    <font>
      <sz val="10"/>
      <name val="B Nazanin"/>
      <charset val="178"/>
    </font>
    <font>
      <b/>
      <sz val="11"/>
      <color indexed="8"/>
      <name val="B Nazanin"/>
      <charset val="178"/>
    </font>
    <font>
      <b/>
      <sz val="10"/>
      <color theme="1"/>
      <name val="B Nazanin"/>
      <charset val="178"/>
    </font>
    <font>
      <b/>
      <sz val="12"/>
      <color theme="1"/>
      <name val="Arial"/>
      <family val="2"/>
      <scheme val="minor"/>
    </font>
    <font>
      <b/>
      <sz val="16"/>
      <color theme="1"/>
      <name val="B Nazanin"/>
      <charset val="178"/>
    </font>
    <font>
      <sz val="10"/>
      <color theme="1"/>
      <name val="B Nazanin"/>
      <charset val="178"/>
    </font>
    <font>
      <sz val="9"/>
      <name val="Arial"/>
      <family val="2"/>
    </font>
    <font>
      <sz val="8"/>
      <color theme="1"/>
      <name val="B Nazanin"/>
      <charset val="178"/>
    </font>
    <font>
      <b/>
      <sz val="14"/>
      <color theme="0"/>
      <name val="B Nazanin"/>
      <charset val="178"/>
    </font>
    <font>
      <sz val="18"/>
      <color theme="0"/>
      <name val="B Titr"/>
      <charset val="178"/>
    </font>
    <font>
      <b/>
      <sz val="11"/>
      <color theme="0"/>
      <name val="B Nazanin"/>
      <charset val="178"/>
    </font>
    <font>
      <b/>
      <sz val="16"/>
      <color theme="0"/>
      <name val="B Titr"/>
      <charset val="178"/>
    </font>
    <font>
      <sz val="11"/>
      <color theme="1"/>
      <name val="B Titr"/>
      <charset val="178"/>
    </font>
    <font>
      <sz val="16"/>
      <color theme="0"/>
      <name val="B Titr"/>
      <charset val="178"/>
    </font>
    <font>
      <sz val="14"/>
      <color theme="0"/>
      <name val="B Titr"/>
      <charset val="178"/>
    </font>
    <font>
      <sz val="12"/>
      <name val="B Nazanin"/>
      <charset val="178"/>
    </font>
    <font>
      <sz val="12"/>
      <color indexed="8"/>
      <name val="B Nazanin"/>
      <charset val="178"/>
    </font>
    <font>
      <u val="double"/>
      <sz val="12"/>
      <name val="B Nazanin"/>
      <charset val="178"/>
    </font>
    <font>
      <b/>
      <sz val="12"/>
      <name val="B Nazanin"/>
      <charset val="178"/>
    </font>
    <font>
      <b/>
      <sz val="18"/>
      <color theme="0"/>
      <name val="B Titr"/>
      <charset val="178"/>
    </font>
    <font>
      <u/>
      <sz val="11"/>
      <color theme="10"/>
      <name val="Arial"/>
      <family val="2"/>
      <scheme val="minor"/>
    </font>
    <font>
      <u/>
      <sz val="12"/>
      <color theme="10"/>
      <name val="Arial"/>
      <family val="2"/>
      <scheme val="minor"/>
    </font>
    <font>
      <b/>
      <sz val="22"/>
      <color theme="0"/>
      <name val="B Titr"/>
      <charset val="178"/>
    </font>
    <font>
      <b/>
      <sz val="16"/>
      <color theme="0"/>
      <name val="B Nazanin"/>
      <charset val="178"/>
    </font>
    <font>
      <sz val="16"/>
      <color theme="1"/>
      <name val="B Nazanin"/>
      <charset val="178"/>
    </font>
    <font>
      <b/>
      <sz val="16"/>
      <color indexed="8"/>
      <name val="B Nazanin"/>
      <charset val="17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-0.49998474074526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165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9" fillId="0" borderId="0"/>
    <xf numFmtId="0" fontId="2" fillId="0" borderId="0"/>
    <xf numFmtId="0" fontId="22" fillId="0" borderId="0"/>
    <xf numFmtId="0" fontId="27" fillId="0" borderId="0"/>
    <xf numFmtId="0" fontId="29" fillId="0" borderId="0"/>
    <xf numFmtId="0" fontId="31" fillId="0" borderId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1" fillId="0" borderId="0"/>
    <xf numFmtId="0" fontId="55" fillId="0" borderId="0" applyNumberFormat="0" applyFill="0" applyBorder="0" applyAlignment="0" applyProtection="0"/>
  </cellStyleXfs>
  <cellXfs count="248">
    <xf numFmtId="0" fontId="0" fillId="0" borderId="0" xfId="0"/>
    <xf numFmtId="166" fontId="5" fillId="0" borderId="0" xfId="0" applyNumberFormat="1" applyFont="1" applyAlignment="1">
      <alignment horizontal="center" vertical="center" wrapText="1"/>
    </xf>
    <xf numFmtId="166" fontId="5" fillId="0" borderId="0" xfId="1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38" fontId="5" fillId="0" borderId="0" xfId="1" applyNumberFormat="1" applyFont="1" applyAlignment="1">
      <alignment horizontal="center" vertical="center" wrapText="1"/>
    </xf>
    <xf numFmtId="38" fontId="6" fillId="0" borderId="0" xfId="1" applyNumberFormat="1" applyFont="1" applyBorder="1" applyAlignment="1">
      <alignment horizontal="center" vertical="center" wrapText="1"/>
    </xf>
    <xf numFmtId="38" fontId="6" fillId="0" borderId="0" xfId="0" applyNumberFormat="1" applyFont="1" applyAlignment="1">
      <alignment horizontal="center" vertical="center" wrapText="1"/>
    </xf>
    <xf numFmtId="38" fontId="5" fillId="0" borderId="0" xfId="0" applyNumberFormat="1" applyFont="1" applyAlignment="1">
      <alignment horizontal="center" vertical="center" wrapText="1"/>
    </xf>
    <xf numFmtId="38" fontId="6" fillId="0" borderId="2" xfId="1" applyNumberFormat="1" applyFont="1" applyBorder="1" applyAlignment="1">
      <alignment horizontal="center" vertical="center" wrapText="1"/>
    </xf>
    <xf numFmtId="38" fontId="5" fillId="0" borderId="0" xfId="1" applyNumberFormat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3" fontId="9" fillId="0" borderId="0" xfId="0" applyNumberFormat="1" applyFont="1" applyAlignment="1">
      <alignment vertical="center"/>
    </xf>
    <xf numFmtId="0" fontId="13" fillId="0" borderId="0" xfId="3"/>
    <xf numFmtId="167" fontId="13" fillId="0" borderId="0" xfId="3" applyNumberFormat="1"/>
    <xf numFmtId="166" fontId="9" fillId="0" borderId="0" xfId="0" applyNumberFormat="1" applyFont="1" applyAlignment="1">
      <alignment vertical="center"/>
    </xf>
    <xf numFmtId="0" fontId="9" fillId="0" borderId="0" xfId="0" quotePrefix="1" applyFont="1" applyAlignment="1">
      <alignment vertical="center"/>
    </xf>
    <xf numFmtId="0" fontId="9" fillId="0" borderId="0" xfId="0" quotePrefix="1" applyFont="1" applyAlignment="1">
      <alignment horizontal="center" vertical="center"/>
    </xf>
    <xf numFmtId="0" fontId="13" fillId="0" borderId="0" xfId="3" quotePrefix="1"/>
    <xf numFmtId="0" fontId="18" fillId="0" borderId="0" xfId="0" applyFont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20" fillId="4" borderId="15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3" fontId="20" fillId="4" borderId="15" xfId="0" applyNumberFormat="1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49" fontId="9" fillId="0" borderId="2" xfId="3" applyNumberFormat="1" applyFont="1" applyBorder="1" applyAlignment="1">
      <alignment horizontal="center" vertical="center" wrapText="1"/>
    </xf>
    <xf numFmtId="38" fontId="24" fillId="0" borderId="0" xfId="1" applyNumberFormat="1" applyFont="1" applyBorder="1" applyAlignment="1">
      <alignment horizontal="center" vertical="center" wrapText="1"/>
    </xf>
    <xf numFmtId="38" fontId="9" fillId="0" borderId="0" xfId="1" applyNumberFormat="1" applyFont="1" applyAlignment="1">
      <alignment horizontal="center" vertical="center" wrapText="1"/>
    </xf>
    <xf numFmtId="0" fontId="23" fillId="0" borderId="0" xfId="0" applyFont="1"/>
    <xf numFmtId="38" fontId="5" fillId="0" borderId="15" xfId="1" applyNumberFormat="1" applyFont="1" applyBorder="1" applyAlignment="1">
      <alignment horizontal="center" vertical="center" wrapText="1"/>
    </xf>
    <xf numFmtId="169" fontId="26" fillId="0" borderId="15" xfId="1" applyNumberFormat="1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30" fillId="0" borderId="0" xfId="11" applyFont="1"/>
    <xf numFmtId="0" fontId="30" fillId="0" borderId="0" xfId="12" applyFont="1"/>
    <xf numFmtId="0" fontId="30" fillId="0" borderId="6" xfId="12" applyFont="1" applyBorder="1" applyAlignment="1">
      <alignment vertical="center"/>
    </xf>
    <xf numFmtId="0" fontId="30" fillId="0" borderId="0" xfId="12" applyFont="1" applyAlignment="1">
      <alignment horizontal="center" vertical="center"/>
    </xf>
    <xf numFmtId="0" fontId="30" fillId="0" borderId="12" xfId="12" applyFont="1" applyBorder="1" applyAlignment="1">
      <alignment vertical="center"/>
    </xf>
    <xf numFmtId="3" fontId="30" fillId="0" borderId="7" xfId="12" applyNumberFormat="1" applyFont="1" applyBorder="1" applyAlignment="1">
      <alignment vertical="center"/>
    </xf>
    <xf numFmtId="0" fontId="30" fillId="0" borderId="16" xfId="12" applyFont="1" applyBorder="1" applyAlignment="1">
      <alignment horizontal="right" vertical="center"/>
    </xf>
    <xf numFmtId="0" fontId="32" fillId="0" borderId="16" xfId="12" applyFont="1" applyBorder="1" applyAlignment="1">
      <alignment vertical="center"/>
    </xf>
    <xf numFmtId="0" fontId="30" fillId="0" borderId="0" xfId="12" applyFont="1" applyAlignment="1">
      <alignment horizontal="right" vertical="center"/>
    </xf>
    <xf numFmtId="169" fontId="30" fillId="0" borderId="0" xfId="11" applyNumberFormat="1" applyFont="1"/>
    <xf numFmtId="0" fontId="30" fillId="0" borderId="16" xfId="11" applyFont="1" applyBorder="1"/>
    <xf numFmtId="0" fontId="30" fillId="0" borderId="10" xfId="12" applyFont="1" applyBorder="1" applyAlignment="1">
      <alignment horizontal="right" vertical="center"/>
    </xf>
    <xf numFmtId="3" fontId="30" fillId="0" borderId="16" xfId="12" applyNumberFormat="1" applyFont="1" applyBorder="1" applyAlignment="1">
      <alignment horizontal="right" vertical="center"/>
    </xf>
    <xf numFmtId="169" fontId="30" fillId="0" borderId="16" xfId="14" applyNumberFormat="1" applyFont="1" applyFill="1" applyBorder="1" applyAlignment="1">
      <alignment horizontal="right" vertical="center"/>
    </xf>
    <xf numFmtId="0" fontId="30" fillId="0" borderId="8" xfId="12" applyFont="1" applyBorder="1" applyAlignment="1">
      <alignment vertical="center"/>
    </xf>
    <xf numFmtId="0" fontId="30" fillId="0" borderId="2" xfId="12" applyFont="1" applyBorder="1" applyAlignment="1">
      <alignment horizontal="right" vertical="center"/>
    </xf>
    <xf numFmtId="169" fontId="30" fillId="0" borderId="0" xfId="12" applyNumberFormat="1" applyFont="1" applyAlignment="1">
      <alignment horizontal="right" vertical="center"/>
    </xf>
    <xf numFmtId="0" fontId="30" fillId="0" borderId="0" xfId="11" applyFont="1" applyAlignment="1">
      <alignment horizontal="center" vertical="center"/>
    </xf>
    <xf numFmtId="38" fontId="6" fillId="0" borderId="19" xfId="1" applyNumberFormat="1" applyFont="1" applyBorder="1" applyAlignment="1">
      <alignment horizontal="center" vertical="center" wrapText="1"/>
    </xf>
    <xf numFmtId="38" fontId="6" fillId="0" borderId="19" xfId="0" applyNumberFormat="1" applyFont="1" applyBorder="1" applyAlignment="1">
      <alignment horizontal="center" vertical="center" wrapText="1"/>
    </xf>
    <xf numFmtId="38" fontId="5" fillId="0" borderId="21" xfId="1" applyNumberFormat="1" applyFont="1" applyBorder="1" applyAlignment="1">
      <alignment horizontal="center" vertical="center" wrapText="1"/>
    </xf>
    <xf numFmtId="38" fontId="6" fillId="0" borderId="2" xfId="0" applyNumberFormat="1" applyFont="1" applyBorder="1" applyAlignment="1">
      <alignment horizontal="center" vertical="center" wrapText="1"/>
    </xf>
    <xf numFmtId="166" fontId="5" fillId="0" borderId="19" xfId="0" applyNumberFormat="1" applyFont="1" applyBorder="1" applyAlignment="1">
      <alignment horizontal="center" vertical="center" wrapText="1"/>
    </xf>
    <xf numFmtId="38" fontId="6" fillId="0" borderId="20" xfId="0" applyNumberFormat="1" applyFont="1" applyBorder="1" applyAlignment="1">
      <alignment horizontal="center" vertical="center" wrapText="1"/>
    </xf>
    <xf numFmtId="38" fontId="34" fillId="0" borderId="0" xfId="1" applyNumberFormat="1" applyFont="1" applyAlignment="1">
      <alignment horizontal="center" vertical="center" wrapText="1"/>
    </xf>
    <xf numFmtId="38" fontId="30" fillId="0" borderId="16" xfId="1" applyNumberFormat="1" applyFont="1" applyBorder="1" applyAlignment="1">
      <alignment horizontal="center" vertical="center"/>
    </xf>
    <xf numFmtId="38" fontId="30" fillId="0" borderId="0" xfId="12" applyNumberFormat="1" applyFont="1" applyAlignment="1">
      <alignment horizontal="center" vertical="center" wrapText="1"/>
    </xf>
    <xf numFmtId="38" fontId="30" fillId="0" borderId="16" xfId="12" applyNumberFormat="1" applyFont="1" applyBorder="1" applyAlignment="1">
      <alignment horizontal="center" vertical="center"/>
    </xf>
    <xf numFmtId="38" fontId="9" fillId="0" borderId="0" xfId="0" applyNumberFormat="1" applyFont="1" applyAlignment="1">
      <alignment vertical="center"/>
    </xf>
    <xf numFmtId="0" fontId="6" fillId="4" borderId="15" xfId="0" applyFont="1" applyFill="1" applyBorder="1" applyAlignment="1">
      <alignment horizontal="center"/>
    </xf>
    <xf numFmtId="0" fontId="19" fillId="5" borderId="15" xfId="7" applyFill="1" applyBorder="1" applyAlignment="1">
      <alignment horizontal="center" vertical="center"/>
    </xf>
    <xf numFmtId="3" fontId="19" fillId="5" borderId="15" xfId="7" applyNumberFormat="1" applyFill="1" applyBorder="1" applyAlignment="1">
      <alignment horizontal="center" vertical="center"/>
    </xf>
    <xf numFmtId="43" fontId="19" fillId="5" borderId="15" xfId="4" applyFont="1" applyFill="1" applyBorder="1" applyAlignment="1">
      <alignment horizontal="center" vertical="center"/>
    </xf>
    <xf numFmtId="170" fontId="19" fillId="5" borderId="15" xfId="4" applyNumberFormat="1" applyFont="1" applyFill="1" applyBorder="1" applyAlignment="1">
      <alignment horizontal="center" vertical="center"/>
    </xf>
    <xf numFmtId="43" fontId="19" fillId="0" borderId="15" xfId="4" applyFont="1" applyBorder="1" applyAlignment="1">
      <alignment horizontal="center" vertical="center"/>
    </xf>
    <xf numFmtId="170" fontId="19" fillId="0" borderId="15" xfId="4" applyNumberFormat="1" applyFont="1" applyBorder="1" applyAlignment="1">
      <alignment horizontal="center" vertical="center"/>
    </xf>
    <xf numFmtId="38" fontId="30" fillId="0" borderId="16" xfId="13" applyNumberFormat="1" applyFont="1" applyFill="1" applyBorder="1" applyAlignment="1">
      <alignment horizontal="center" vertical="center" wrapText="1"/>
    </xf>
    <xf numFmtId="0" fontId="19" fillId="0" borderId="15" xfId="7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43" fontId="41" fillId="5" borderId="15" xfId="4" applyFont="1" applyFill="1" applyBorder="1" applyAlignment="1">
      <alignment horizontal="center" vertical="center"/>
    </xf>
    <xf numFmtId="43" fontId="41" fillId="0" borderId="15" xfId="4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19" fillId="5" borderId="15" xfId="4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0" fillId="0" borderId="16" xfId="12" applyFont="1" applyBorder="1" applyAlignment="1">
      <alignment vertical="center"/>
    </xf>
    <xf numFmtId="0" fontId="19" fillId="0" borderId="15" xfId="4" applyNumberFormat="1" applyFont="1" applyBorder="1" applyAlignment="1">
      <alignment horizontal="center" vertical="center"/>
    </xf>
    <xf numFmtId="0" fontId="30" fillId="0" borderId="11" xfId="12" applyFont="1" applyBorder="1" applyAlignment="1">
      <alignment horizontal="right" vertical="center" wrapText="1" indent="1"/>
    </xf>
    <xf numFmtId="166" fontId="5" fillId="4" borderId="19" xfId="1" applyNumberFormat="1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1" xfId="0" applyBorder="1"/>
    <xf numFmtId="0" fontId="0" fillId="0" borderId="25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26" xfId="0" applyBorder="1"/>
    <xf numFmtId="0" fontId="0" fillId="0" borderId="23" xfId="0" applyBorder="1"/>
    <xf numFmtId="0" fontId="0" fillId="0" borderId="27" xfId="0" applyBorder="1"/>
    <xf numFmtId="0" fontId="0" fillId="0" borderId="2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6" fillId="6" borderId="12" xfId="12" applyFont="1" applyFill="1" applyBorder="1" applyAlignment="1">
      <alignment vertical="center"/>
    </xf>
    <xf numFmtId="0" fontId="46" fillId="6" borderId="7" xfId="12" applyFont="1" applyFill="1" applyBorder="1" applyAlignment="1">
      <alignment vertical="center"/>
    </xf>
    <xf numFmtId="0" fontId="46" fillId="6" borderId="11" xfId="12" applyFont="1" applyFill="1" applyBorder="1" applyAlignment="1">
      <alignment vertical="center"/>
    </xf>
    <xf numFmtId="0" fontId="46" fillId="6" borderId="0" xfId="12" applyFont="1" applyFill="1" applyAlignment="1">
      <alignment vertical="center"/>
    </xf>
    <xf numFmtId="0" fontId="46" fillId="6" borderId="16" xfId="12" applyFont="1" applyFill="1" applyBorder="1" applyAlignment="1">
      <alignment vertical="center"/>
    </xf>
    <xf numFmtId="3" fontId="8" fillId="0" borderId="15" xfId="0" applyNumberFormat="1" applyFont="1" applyBorder="1" applyAlignment="1">
      <alignment horizontal="center" vertical="center"/>
    </xf>
    <xf numFmtId="167" fontId="15" fillId="2" borderId="15" xfId="3" applyNumberFormat="1" applyFont="1" applyFill="1" applyBorder="1" applyAlignment="1">
      <alignment horizontal="center" vertical="center"/>
    </xf>
    <xf numFmtId="167" fontId="15" fillId="2" borderId="15" xfId="3" applyNumberFormat="1" applyFont="1" applyFill="1" applyBorder="1" applyAlignment="1">
      <alignment vertical="center"/>
    </xf>
    <xf numFmtId="166" fontId="7" fillId="4" borderId="15" xfId="1" applyNumberFormat="1" applyFont="1" applyFill="1" applyBorder="1" applyAlignment="1">
      <alignment horizontal="center" vertical="center" wrapText="1"/>
    </xf>
    <xf numFmtId="0" fontId="44" fillId="6" borderId="15" xfId="3" applyFont="1" applyFill="1" applyBorder="1" applyAlignment="1">
      <alignment horizontal="center" vertical="center"/>
    </xf>
    <xf numFmtId="0" fontId="44" fillId="6" borderId="15" xfId="3" applyFont="1" applyFill="1" applyBorder="1" applyAlignment="1">
      <alignment vertical="center"/>
    </xf>
    <xf numFmtId="0" fontId="1" fillId="0" borderId="0" xfId="3" applyFont="1"/>
    <xf numFmtId="167" fontId="0" fillId="2" borderId="15" xfId="3" applyNumberFormat="1" applyFont="1" applyFill="1" applyBorder="1" applyAlignment="1">
      <alignment horizontal="center" vertical="center"/>
    </xf>
    <xf numFmtId="0" fontId="37" fillId="4" borderId="15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3" fontId="7" fillId="4" borderId="15" xfId="0" applyNumberFormat="1" applyFont="1" applyFill="1" applyBorder="1" applyAlignment="1">
      <alignment horizontal="center" vertical="center"/>
    </xf>
    <xf numFmtId="38" fontId="7" fillId="0" borderId="15" xfId="0" applyNumberFormat="1" applyFont="1" applyBorder="1" applyAlignment="1">
      <alignment horizontal="center" vertical="center"/>
    </xf>
    <xf numFmtId="170" fontId="35" fillId="5" borderId="15" xfId="4" applyNumberFormat="1" applyFont="1" applyFill="1" applyBorder="1" applyAlignment="1">
      <alignment horizontal="center" vertical="center"/>
    </xf>
    <xf numFmtId="170" fontId="35" fillId="0" borderId="15" xfId="4" applyNumberFormat="1" applyFont="1" applyBorder="1" applyAlignment="1">
      <alignment horizontal="center" vertical="center"/>
    </xf>
    <xf numFmtId="0" fontId="48" fillId="6" borderId="15" xfId="3" applyFont="1" applyFill="1" applyBorder="1" applyAlignment="1">
      <alignment vertical="center"/>
    </xf>
    <xf numFmtId="0" fontId="49" fillId="6" borderId="15" xfId="3" applyFont="1" applyFill="1" applyBorder="1" applyAlignment="1">
      <alignment vertical="center"/>
    </xf>
    <xf numFmtId="43" fontId="35" fillId="0" borderId="15" xfId="4" applyFont="1" applyBorder="1" applyAlignment="1">
      <alignment horizontal="center" vertical="center"/>
    </xf>
    <xf numFmtId="43" fontId="35" fillId="5" borderId="15" xfId="4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vertical="center"/>
    </xf>
    <xf numFmtId="3" fontId="6" fillId="4" borderId="15" xfId="0" applyNumberFormat="1" applyFont="1" applyFill="1" applyBorder="1" applyAlignment="1">
      <alignment horizontal="center" vertical="center"/>
    </xf>
    <xf numFmtId="0" fontId="50" fillId="0" borderId="15" xfId="4" applyNumberFormat="1" applyFont="1" applyBorder="1" applyAlignment="1">
      <alignment horizontal="center" vertical="center"/>
    </xf>
    <xf numFmtId="43" fontId="50" fillId="0" borderId="15" xfId="4" applyFont="1" applyBorder="1" applyAlignment="1">
      <alignment horizontal="center" vertical="center"/>
    </xf>
    <xf numFmtId="170" fontId="50" fillId="0" borderId="15" xfId="4" applyNumberFormat="1" applyFont="1" applyBorder="1" applyAlignment="1">
      <alignment horizontal="center" vertical="center"/>
    </xf>
    <xf numFmtId="0" fontId="50" fillId="5" borderId="15" xfId="4" applyNumberFormat="1" applyFont="1" applyFill="1" applyBorder="1" applyAlignment="1">
      <alignment horizontal="center" vertical="center"/>
    </xf>
    <xf numFmtId="43" fontId="50" fillId="5" borderId="15" xfId="4" applyFont="1" applyFill="1" applyBorder="1" applyAlignment="1">
      <alignment horizontal="center" vertical="center"/>
    </xf>
    <xf numFmtId="170" fontId="50" fillId="5" borderId="15" xfId="4" applyNumberFormat="1" applyFont="1" applyFill="1" applyBorder="1" applyAlignment="1">
      <alignment horizontal="center" vertical="center"/>
    </xf>
    <xf numFmtId="49" fontId="51" fillId="3" borderId="15" xfId="0" applyNumberFormat="1" applyFont="1" applyFill="1" applyBorder="1" applyAlignment="1">
      <alignment horizontal="center" vertical="center"/>
    </xf>
    <xf numFmtId="3" fontId="53" fillId="0" borderId="15" xfId="10" applyNumberFormat="1" applyFont="1" applyBorder="1" applyAlignment="1">
      <alignment horizontal="center" vertical="center"/>
    </xf>
    <xf numFmtId="38" fontId="6" fillId="4" borderId="15" xfId="0" applyNumberFormat="1" applyFont="1" applyFill="1" applyBorder="1" applyAlignment="1">
      <alignment vertical="center"/>
    </xf>
    <xf numFmtId="38" fontId="39" fillId="0" borderId="15" xfId="0" applyNumberFormat="1" applyFont="1" applyBorder="1" applyAlignment="1">
      <alignment horizontal="center" vertical="center"/>
    </xf>
    <xf numFmtId="167" fontId="14" fillId="0" borderId="15" xfId="3" applyNumberFormat="1" applyFont="1" applyBorder="1" applyAlignment="1">
      <alignment horizontal="center" vertical="center"/>
    </xf>
    <xf numFmtId="166" fontId="6" fillId="0" borderId="15" xfId="0" applyNumberFormat="1" applyFont="1" applyBorder="1" applyAlignment="1">
      <alignment horizontal="center" vertical="center" wrapText="1"/>
    </xf>
    <xf numFmtId="166" fontId="7" fillId="0" borderId="15" xfId="0" applyNumberFormat="1" applyFont="1" applyBorder="1" applyAlignment="1">
      <alignment horizontal="center" vertical="center"/>
    </xf>
    <xf numFmtId="38" fontId="6" fillId="0" borderId="15" xfId="1" applyNumberFormat="1" applyFont="1" applyBorder="1" applyAlignment="1">
      <alignment horizontal="center" vertical="center"/>
    </xf>
    <xf numFmtId="38" fontId="6" fillId="0" borderId="15" xfId="0" applyNumberFormat="1" applyFont="1" applyBorder="1" applyAlignment="1">
      <alignment horizontal="center" vertical="center" wrapText="1"/>
    </xf>
    <xf numFmtId="38" fontId="6" fillId="0" borderId="15" xfId="1" applyNumberFormat="1" applyFont="1" applyBorder="1" applyAlignment="1">
      <alignment horizontal="center" vertical="center" wrapText="1"/>
    </xf>
    <xf numFmtId="166" fontId="5" fillId="0" borderId="15" xfId="1" applyNumberFormat="1" applyFont="1" applyBorder="1" applyAlignment="1">
      <alignment horizontal="center" vertical="center" wrapText="1"/>
    </xf>
    <xf numFmtId="169" fontId="28" fillId="0" borderId="15" xfId="1" applyNumberFormat="1" applyFont="1" applyBorder="1" applyAlignment="1">
      <alignment horizontal="center" vertical="center"/>
    </xf>
    <xf numFmtId="38" fontId="8" fillId="0" borderId="15" xfId="1" applyNumberFormat="1" applyFont="1" applyBorder="1" applyAlignment="1">
      <alignment horizontal="center" vertical="center" wrapText="1"/>
    </xf>
    <xf numFmtId="165" fontId="5" fillId="0" borderId="15" xfId="1" quotePrefix="1" applyFont="1" applyBorder="1" applyAlignment="1">
      <alignment horizontal="center" vertical="center" wrapText="1"/>
    </xf>
    <xf numFmtId="38" fontId="7" fillId="0" borderId="12" xfId="1" applyNumberFormat="1" applyFont="1" applyBorder="1" applyAlignment="1">
      <alignment horizontal="right" vertical="center" wrapText="1"/>
    </xf>
    <xf numFmtId="38" fontId="7" fillId="0" borderId="0" xfId="1" applyNumberFormat="1" applyFont="1" applyBorder="1" applyAlignment="1">
      <alignment horizontal="right" vertical="center" wrapText="1"/>
    </xf>
    <xf numFmtId="166" fontId="6" fillId="0" borderId="15" xfId="0" applyNumberFormat="1" applyFont="1" applyBorder="1" applyAlignment="1">
      <alignment horizontal="center" vertical="center" wrapText="1"/>
    </xf>
    <xf numFmtId="166" fontId="7" fillId="0" borderId="15" xfId="0" applyNumberFormat="1" applyFont="1" applyBorder="1" applyAlignment="1">
      <alignment horizontal="center" vertical="center"/>
    </xf>
    <xf numFmtId="38" fontId="25" fillId="0" borderId="15" xfId="1" applyNumberFormat="1" applyFont="1" applyBorder="1" applyAlignment="1">
      <alignment horizontal="center" vertical="center" wrapText="1"/>
    </xf>
    <xf numFmtId="38" fontId="6" fillId="0" borderId="15" xfId="1" applyNumberFormat="1" applyFont="1" applyBorder="1" applyAlignment="1">
      <alignment horizontal="center" vertical="center"/>
    </xf>
    <xf numFmtId="38" fontId="6" fillId="0" borderId="15" xfId="0" applyNumberFormat="1" applyFont="1" applyBorder="1" applyAlignment="1">
      <alignment horizontal="center" vertical="center" wrapText="1"/>
    </xf>
    <xf numFmtId="38" fontId="6" fillId="0" borderId="15" xfId="1" applyNumberFormat="1" applyFont="1" applyBorder="1" applyAlignment="1">
      <alignment horizontal="center" vertical="center" wrapText="1"/>
    </xf>
    <xf numFmtId="38" fontId="5" fillId="0" borderId="15" xfId="1" applyNumberFormat="1" applyFont="1" applyBorder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38" fontId="5" fillId="0" borderId="0" xfId="1" applyNumberFormat="1" applyFont="1" applyAlignment="1">
      <alignment horizontal="center" vertical="center" wrapText="1"/>
    </xf>
    <xf numFmtId="38" fontId="5" fillId="0" borderId="21" xfId="1" applyNumberFormat="1" applyFont="1" applyBorder="1" applyAlignment="1">
      <alignment horizontal="center" vertical="center" wrapText="1"/>
    </xf>
    <xf numFmtId="0" fontId="38" fillId="0" borderId="12" xfId="3" applyFont="1" applyBorder="1" applyAlignment="1">
      <alignment horizontal="right" vertical="top" wrapText="1"/>
    </xf>
    <xf numFmtId="0" fontId="38" fillId="0" borderId="0" xfId="3" applyFont="1" applyAlignment="1">
      <alignment horizontal="right" vertical="top" wrapText="1"/>
    </xf>
    <xf numFmtId="166" fontId="6" fillId="0" borderId="12" xfId="0" applyNumberFormat="1" applyFont="1" applyBorder="1" applyAlignment="1">
      <alignment horizontal="right" vertical="top" wrapText="1"/>
    </xf>
    <xf numFmtId="166" fontId="6" fillId="0" borderId="0" xfId="0" applyNumberFormat="1" applyFont="1" applyAlignment="1">
      <alignment horizontal="right" vertical="top" wrapText="1"/>
    </xf>
    <xf numFmtId="166" fontId="33" fillId="0" borderId="0" xfId="0" applyNumberFormat="1" applyFont="1" applyAlignment="1">
      <alignment horizontal="center" vertical="center" wrapText="1"/>
    </xf>
    <xf numFmtId="166" fontId="6" fillId="0" borderId="19" xfId="0" applyNumberFormat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166" fontId="6" fillId="0" borderId="20" xfId="0" applyNumberFormat="1" applyFont="1" applyBorder="1" applyAlignment="1">
      <alignment horizontal="center" vertical="center" wrapText="1"/>
    </xf>
    <xf numFmtId="166" fontId="6" fillId="0" borderId="22" xfId="0" applyNumberFormat="1" applyFont="1" applyBorder="1" applyAlignment="1">
      <alignment horizontal="center" vertical="center" wrapText="1"/>
    </xf>
    <xf numFmtId="38" fontId="6" fillId="0" borderId="2" xfId="0" applyNumberFormat="1" applyFont="1" applyBorder="1" applyAlignment="1">
      <alignment horizontal="center" vertical="center" wrapText="1"/>
    </xf>
    <xf numFmtId="38" fontId="6" fillId="0" borderId="19" xfId="1" applyNumberFormat="1" applyFont="1" applyBorder="1" applyAlignment="1">
      <alignment horizontal="center" vertical="center" wrapText="1"/>
    </xf>
    <xf numFmtId="166" fontId="54" fillId="6" borderId="15" xfId="1" applyNumberFormat="1" applyFont="1" applyFill="1" applyBorder="1" applyAlignment="1">
      <alignment horizontal="center" vertical="center" wrapText="1"/>
    </xf>
    <xf numFmtId="166" fontId="5" fillId="0" borderId="15" xfId="1" applyNumberFormat="1" applyFont="1" applyBorder="1" applyAlignment="1">
      <alignment horizontal="center" vertical="center" wrapText="1"/>
    </xf>
    <xf numFmtId="166" fontId="4" fillId="0" borderId="15" xfId="1" applyNumberFormat="1" applyFont="1" applyBorder="1" applyAlignment="1">
      <alignment horizontal="center" vertical="center" wrapText="1"/>
    </xf>
    <xf numFmtId="0" fontId="44" fillId="6" borderId="15" xfId="3" applyFont="1" applyFill="1" applyBorder="1" applyAlignment="1">
      <alignment horizontal="right" vertical="center"/>
    </xf>
    <xf numFmtId="0" fontId="7" fillId="4" borderId="15" xfId="0" applyFont="1" applyFill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37" fillId="0" borderId="15" xfId="3" applyFont="1" applyBorder="1" applyAlignment="1">
      <alignment horizontal="center" vertical="top"/>
    </xf>
    <xf numFmtId="0" fontId="7" fillId="0" borderId="15" xfId="3" applyFont="1" applyBorder="1" applyAlignment="1">
      <alignment horizontal="center" vertical="top"/>
    </xf>
    <xf numFmtId="0" fontId="48" fillId="6" borderId="15" xfId="3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2" fillId="0" borderId="15" xfId="10" applyFont="1" applyBorder="1" applyAlignment="1">
      <alignment horizontal="center" vertical="center"/>
    </xf>
    <xf numFmtId="0" fontId="44" fillId="6" borderId="15" xfId="3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2" borderId="15" xfId="3" applyFont="1" applyFill="1" applyBorder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6" fillId="0" borderId="15" xfId="3" applyFont="1" applyBorder="1" applyAlignment="1">
      <alignment horizontal="center" vertical="center"/>
    </xf>
    <xf numFmtId="0" fontId="43" fillId="6" borderId="15" xfId="3" applyFont="1" applyFill="1" applyBorder="1" applyAlignment="1">
      <alignment vertical="center"/>
    </xf>
    <xf numFmtId="0" fontId="6" fillId="2" borderId="15" xfId="3" applyFont="1" applyFill="1" applyBorder="1" applyAlignment="1">
      <alignment horizontal="center" vertical="center"/>
    </xf>
    <xf numFmtId="166" fontId="7" fillId="4" borderId="15" xfId="0" applyNumberFormat="1" applyFont="1" applyFill="1" applyBorder="1" applyAlignment="1">
      <alignment horizontal="center" vertical="center" wrapText="1"/>
    </xf>
    <xf numFmtId="0" fontId="45" fillId="6" borderId="15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right" vertical="top" wrapText="1"/>
    </xf>
    <xf numFmtId="0" fontId="9" fillId="0" borderId="15" xfId="0" applyFont="1" applyBorder="1" applyAlignment="1">
      <alignment horizontal="right" vertical="top"/>
    </xf>
    <xf numFmtId="0" fontId="9" fillId="0" borderId="15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center"/>
    </xf>
    <xf numFmtId="0" fontId="30" fillId="0" borderId="11" xfId="12" applyFont="1" applyBorder="1" applyAlignment="1">
      <alignment horizontal="center" vertical="center"/>
    </xf>
    <xf numFmtId="0" fontId="30" fillId="0" borderId="0" xfId="12" applyFont="1" applyAlignment="1">
      <alignment horizontal="center" vertical="center"/>
    </xf>
    <xf numFmtId="0" fontId="30" fillId="0" borderId="0" xfId="12" applyFont="1" applyAlignment="1">
      <alignment horizontal="right" vertical="center"/>
    </xf>
    <xf numFmtId="3" fontId="30" fillId="0" borderId="2" xfId="12" applyNumberFormat="1" applyFont="1" applyBorder="1" applyAlignment="1">
      <alignment horizontal="center" vertical="center"/>
    </xf>
    <xf numFmtId="0" fontId="30" fillId="0" borderId="9" xfId="12" applyFont="1" applyBorder="1" applyAlignment="1">
      <alignment horizontal="center" vertical="center"/>
    </xf>
    <xf numFmtId="0" fontId="36" fillId="0" borderId="0" xfId="11" applyFont="1" applyAlignment="1">
      <alignment horizontal="center" vertical="center"/>
    </xf>
    <xf numFmtId="3" fontId="30" fillId="0" borderId="9" xfId="12" applyNumberFormat="1" applyFont="1" applyBorder="1" applyAlignment="1">
      <alignment horizontal="center" vertical="center"/>
    </xf>
    <xf numFmtId="3" fontId="30" fillId="0" borderId="11" xfId="12" applyNumberFormat="1" applyFont="1" applyBorder="1" applyAlignment="1">
      <alignment horizontal="center" vertical="center"/>
    </xf>
    <xf numFmtId="3" fontId="30" fillId="0" borderId="0" xfId="12" applyNumberFormat="1" applyFont="1" applyAlignment="1">
      <alignment horizontal="center" vertical="center"/>
    </xf>
    <xf numFmtId="3" fontId="30" fillId="0" borderId="16" xfId="12" applyNumberFormat="1" applyFont="1" applyBorder="1" applyAlignment="1">
      <alignment horizontal="center" vertical="center"/>
    </xf>
    <xf numFmtId="0" fontId="32" fillId="0" borderId="11" xfId="12" applyFont="1" applyBorder="1" applyAlignment="1">
      <alignment horizontal="right" vertical="center"/>
    </xf>
    <xf numFmtId="0" fontId="32" fillId="0" borderId="0" xfId="12" applyFont="1" applyAlignment="1">
      <alignment horizontal="right" vertical="center"/>
    </xf>
    <xf numFmtId="0" fontId="32" fillId="0" borderId="16" xfId="12" applyFont="1" applyBorder="1" applyAlignment="1">
      <alignment horizontal="right" vertical="center"/>
    </xf>
    <xf numFmtId="0" fontId="30" fillId="0" borderId="11" xfId="12" applyFont="1" applyBorder="1" applyAlignment="1">
      <alignment horizontal="right" vertical="center"/>
    </xf>
    <xf numFmtId="0" fontId="30" fillId="0" borderId="16" xfId="12" applyFont="1" applyBorder="1" applyAlignment="1">
      <alignment horizontal="right" vertical="center"/>
    </xf>
    <xf numFmtId="3" fontId="30" fillId="0" borderId="12" xfId="12" applyNumberFormat="1" applyFont="1" applyBorder="1" applyAlignment="1">
      <alignment horizontal="center" vertical="center"/>
    </xf>
    <xf numFmtId="3" fontId="30" fillId="0" borderId="7" xfId="12" applyNumberFormat="1" applyFont="1" applyBorder="1" applyAlignment="1">
      <alignment horizontal="center" vertical="center"/>
    </xf>
    <xf numFmtId="0" fontId="46" fillId="6" borderId="6" xfId="12" applyFont="1" applyFill="1" applyBorder="1" applyAlignment="1">
      <alignment horizontal="center" vertical="center"/>
    </xf>
    <xf numFmtId="0" fontId="46" fillId="6" borderId="12" xfId="12" applyFont="1" applyFill="1" applyBorder="1" applyAlignment="1">
      <alignment horizontal="center" vertical="center"/>
    </xf>
    <xf numFmtId="0" fontId="46" fillId="6" borderId="0" xfId="12" applyFont="1" applyFill="1" applyAlignment="1">
      <alignment horizontal="center" vertical="center"/>
    </xf>
    <xf numFmtId="0" fontId="46" fillId="6" borderId="16" xfId="12" applyFont="1" applyFill="1" applyBorder="1" applyAlignment="1">
      <alignment horizontal="center" vertical="center"/>
    </xf>
    <xf numFmtId="0" fontId="46" fillId="6" borderId="0" xfId="12" quotePrefix="1" applyFont="1" applyFill="1" applyAlignment="1">
      <alignment horizontal="center" vertical="center"/>
    </xf>
    <xf numFmtId="38" fontId="30" fillId="0" borderId="0" xfId="12" applyNumberFormat="1" applyFont="1" applyAlignment="1">
      <alignment horizontal="center" vertical="center" wrapText="1"/>
    </xf>
    <xf numFmtId="0" fontId="30" fillId="0" borderId="16" xfId="12" applyFont="1" applyBorder="1" applyAlignment="1">
      <alignment horizontal="center" vertical="center" wrapText="1"/>
    </xf>
    <xf numFmtId="0" fontId="30" fillId="0" borderId="11" xfId="12" applyFont="1" applyBorder="1" applyAlignment="1">
      <alignment horizontal="right" vertical="center" indent="1"/>
    </xf>
    <xf numFmtId="0" fontId="30" fillId="0" borderId="0" xfId="12" applyFont="1" applyAlignment="1">
      <alignment horizontal="right" vertical="center" indent="1"/>
    </xf>
    <xf numFmtId="38" fontId="30" fillId="0" borderId="0" xfId="12" applyNumberFormat="1" applyFont="1" applyAlignment="1">
      <alignment horizontal="center" vertical="center"/>
    </xf>
    <xf numFmtId="0" fontId="30" fillId="0" borderId="16" xfId="12" applyFont="1" applyBorder="1" applyAlignment="1">
      <alignment horizontal="center" vertical="center"/>
    </xf>
    <xf numFmtId="0" fontId="30" fillId="0" borderId="11" xfId="12" applyFont="1" applyBorder="1" applyAlignment="1">
      <alignment horizontal="right" vertical="center" wrapText="1"/>
    </xf>
    <xf numFmtId="0" fontId="30" fillId="0" borderId="0" xfId="12" applyFont="1" applyAlignment="1">
      <alignment horizontal="right" vertical="center" wrapText="1"/>
    </xf>
    <xf numFmtId="0" fontId="30" fillId="0" borderId="16" xfId="12" applyFont="1" applyBorder="1" applyAlignment="1">
      <alignment horizontal="right" vertical="center" wrapText="1"/>
    </xf>
    <xf numFmtId="0" fontId="30" fillId="0" borderId="11" xfId="11" applyFont="1" applyBorder="1" applyAlignment="1">
      <alignment horizontal="center"/>
    </xf>
    <xf numFmtId="0" fontId="30" fillId="0" borderId="0" xfId="11" applyFont="1" applyAlignment="1">
      <alignment horizontal="center"/>
    </xf>
    <xf numFmtId="49" fontId="30" fillId="0" borderId="11" xfId="12" applyNumberFormat="1" applyFont="1" applyBorder="1" applyAlignment="1">
      <alignment horizontal="center" vertical="center"/>
    </xf>
    <xf numFmtId="49" fontId="30" fillId="0" borderId="0" xfId="12" applyNumberFormat="1" applyFont="1" applyAlignment="1">
      <alignment horizontal="center" vertical="center"/>
    </xf>
    <xf numFmtId="0" fontId="47" fillId="0" borderId="0" xfId="15" applyFont="1" applyAlignment="1">
      <alignment horizontal="center" vertical="center"/>
    </xf>
    <xf numFmtId="0" fontId="1" fillId="0" borderId="0" xfId="15"/>
    <xf numFmtId="0" fontId="56" fillId="0" borderId="0" xfId="16" applyFont="1" applyAlignment="1">
      <alignment horizontal="center" vertical="center"/>
    </xf>
    <xf numFmtId="0" fontId="1" fillId="0" borderId="0" xfId="15" applyAlignment="1">
      <alignment horizontal="center" vertical="center"/>
    </xf>
    <xf numFmtId="0" fontId="57" fillId="6" borderId="12" xfId="12" applyFont="1" applyFill="1" applyBorder="1" applyAlignment="1">
      <alignment horizontal="center" vertical="center"/>
    </xf>
    <xf numFmtId="166" fontId="58" fillId="6" borderId="15" xfId="0" applyNumberFormat="1" applyFont="1" applyFill="1" applyBorder="1" applyAlignment="1">
      <alignment horizontal="center" vertical="center" textRotation="90" wrapText="1"/>
    </xf>
    <xf numFmtId="166" fontId="58" fillId="6" borderId="15" xfId="0" applyNumberFormat="1" applyFont="1" applyFill="1" applyBorder="1" applyAlignment="1">
      <alignment horizontal="center" vertical="center" wrapText="1"/>
    </xf>
    <xf numFmtId="38" fontId="58" fillId="6" borderId="15" xfId="1" applyNumberFormat="1" applyFont="1" applyFill="1" applyBorder="1" applyAlignment="1">
      <alignment horizontal="center" vertical="center" wrapText="1"/>
    </xf>
    <xf numFmtId="38" fontId="58" fillId="6" borderId="15" xfId="2" applyNumberFormat="1" applyFont="1" applyFill="1" applyBorder="1" applyAlignment="1">
      <alignment horizontal="center" vertical="center" wrapText="1"/>
    </xf>
    <xf numFmtId="166" fontId="58" fillId="6" borderId="15" xfId="1" applyNumberFormat="1" applyFont="1" applyFill="1" applyBorder="1" applyAlignment="1">
      <alignment horizontal="center" vertical="center" wrapText="1"/>
    </xf>
    <xf numFmtId="166" fontId="59" fillId="0" borderId="0" xfId="0" applyNumberFormat="1" applyFont="1" applyAlignment="1">
      <alignment horizontal="center" vertical="center" wrapText="1"/>
    </xf>
    <xf numFmtId="0" fontId="60" fillId="0" borderId="0" xfId="12" applyFont="1" applyAlignment="1">
      <alignment horizontal="right" vertical="center"/>
    </xf>
    <xf numFmtId="169" fontId="60" fillId="0" borderId="17" xfId="12" applyNumberFormat="1" applyFont="1" applyBorder="1" applyAlignment="1">
      <alignment horizontal="right" vertical="center"/>
    </xf>
    <xf numFmtId="0" fontId="60" fillId="0" borderId="0" xfId="12" applyFont="1" applyAlignment="1">
      <alignment horizontal="right" vertical="center"/>
    </xf>
    <xf numFmtId="169" fontId="60" fillId="0" borderId="17" xfId="12" applyNumberFormat="1" applyFont="1" applyBorder="1" applyAlignment="1">
      <alignment horizontal="right" vertical="center"/>
    </xf>
    <xf numFmtId="0" fontId="60" fillId="0" borderId="0" xfId="12" applyFont="1"/>
    <xf numFmtId="169" fontId="60" fillId="0" borderId="18" xfId="12" applyNumberFormat="1" applyFont="1" applyBorder="1" applyAlignment="1">
      <alignment horizontal="right" vertical="center"/>
    </xf>
    <xf numFmtId="38" fontId="7" fillId="0" borderId="4" xfId="1" applyNumberFormat="1" applyFont="1" applyBorder="1" applyAlignment="1">
      <alignment horizontal="center" vertical="center" wrapText="1"/>
    </xf>
    <xf numFmtId="38" fontId="7" fillId="0" borderId="5" xfId="1" applyNumberFormat="1" applyFont="1" applyBorder="1" applyAlignment="1">
      <alignment horizontal="center" vertical="center" wrapText="1"/>
    </xf>
    <xf numFmtId="38" fontId="7" fillId="0" borderId="3" xfId="1" applyNumberFormat="1" applyFont="1" applyBorder="1" applyAlignment="1">
      <alignment horizontal="center" vertical="center" wrapText="1"/>
    </xf>
  </cellXfs>
  <cellStyles count="17">
    <cellStyle name="Comma" xfId="1" builtinId="3"/>
    <cellStyle name="Comma 2" xfId="4" xr:uid="{00000000-0005-0000-0000-000001000000}"/>
    <cellStyle name="Comma 2 2" xfId="14" xr:uid="{00000000-0005-0000-0000-000002000000}"/>
    <cellStyle name="Comma 3" xfId="6" xr:uid="{00000000-0005-0000-0000-000003000000}"/>
    <cellStyle name="Comma 4" xfId="13" xr:uid="{00000000-0005-0000-0000-000004000000}"/>
    <cellStyle name="Hyperlink" xfId="2" builtinId="8"/>
    <cellStyle name="Hyperlink 2" xfId="16" xr:uid="{DD852611-AE3A-4C92-967C-45892A83F8A0}"/>
    <cellStyle name="Normal" xfId="0" builtinId="0"/>
    <cellStyle name="Normal 2" xfId="3" xr:uid="{00000000-0005-0000-0000-000007000000}"/>
    <cellStyle name="Normal 2 2" xfId="7" xr:uid="{00000000-0005-0000-0000-000008000000}"/>
    <cellStyle name="Normal 2 3" xfId="12" xr:uid="{00000000-0005-0000-0000-000009000000}"/>
    <cellStyle name="Normal 3" xfId="5" xr:uid="{00000000-0005-0000-0000-00000A000000}"/>
    <cellStyle name="Normal 3 2" xfId="15" xr:uid="{66831061-7B0B-4CBD-BFC5-817AD127F30A}"/>
    <cellStyle name="Normal 4" xfId="8" xr:uid="{00000000-0005-0000-0000-00000B000000}"/>
    <cellStyle name="Normal 5" xfId="9" xr:uid="{00000000-0005-0000-0000-00000C000000}"/>
    <cellStyle name="Normal 6" xfId="10" xr:uid="{00000000-0005-0000-0000-00000D000000}"/>
    <cellStyle name="Normal 7" xfId="11" xr:uid="{00000000-0005-0000-0000-00000E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B4:G7" totalsRowShown="0" headerRowDxfId="35" dataDxfId="34" headerRowCellStyle="Normal" dataCellStyle="Normal">
  <autoFilter ref="B4:G7" xr:uid="{00000000-0009-0000-0100-000003000000}"/>
  <tableColumns count="6">
    <tableColumn id="1" xr3:uid="{00000000-0010-0000-0000-000001000000}" name="ردیف " dataDxfId="33" dataCellStyle="Normal"/>
    <tableColumn id="2" xr3:uid="{00000000-0010-0000-0000-000002000000}" name="شماره سند" dataDxfId="32" dataCellStyle="Normal"/>
    <tableColumn id="3" xr3:uid="{00000000-0010-0000-0000-000003000000}" name="تاریخ سند" dataDxfId="31" dataCellStyle="Normal"/>
    <tableColumn id="4" xr3:uid="{00000000-0010-0000-0000-000004000000}" name="نام حساب" dataDxfId="30" dataCellStyle="Normal"/>
    <tableColumn id="5" xr3:uid="{00000000-0010-0000-0000-000005000000}" name="مبلغ" dataDxfId="29" dataCellStyle="Normal"/>
    <tableColumn id="6" xr3:uid="{00000000-0010-0000-0000-000006000000}" name="توضیحات" dataDxfId="28" dataCellStyle="Norm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F3BC33A-26EA-4D26-A178-0CDCF9D552E3}" name="Table5" displayName="Table5" ref="B4:F7" totalsRowShown="0" headerRowDxfId="27" dataDxfId="25" headerRowBorderDxfId="26" tableBorderDxfId="24" totalsRowBorderDxfId="23" headerRowCellStyle="Normal" dataCellStyle="Normal">
  <autoFilter ref="B4:F7" xr:uid="{4F3BC33A-26EA-4D26-A178-0CDCF9D552E3}"/>
  <tableColumns count="5">
    <tableColumn id="1" xr3:uid="{C7F3219F-CDD2-493C-9556-495ABBEA48F7}" name="ردیف" dataDxfId="22" dataCellStyle="Normal"/>
    <tableColumn id="2" xr3:uid="{639A7CA6-D634-492D-94B2-96D214A85031}" name="شماره سند" dataDxfId="21" dataCellStyle="Normal"/>
    <tableColumn id="3" xr3:uid="{A939D102-BDFD-4C65-AED8-98473A69DFF2}" name="سرفصل هزینه" dataDxfId="20" dataCellStyle="Normal"/>
    <tableColumn id="4" xr3:uid="{B6B1A492-EDC2-46CA-9824-00A9316B25A3}" name="شرح هزینه " dataDxfId="19" dataCellStyle="Normal"/>
    <tableColumn id="5" xr3:uid="{3722BF21-3108-4103-AA47-EAC87D54CCCE}" name="مبلغ" dataDxfId="18" dataCellStyle="Norma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D1274AC-AFE4-450A-B926-5ED923D20F08}" name="Table2" displayName="Table2" ref="B4:E8" totalsRowShown="0" headerRowDxfId="17" headerRowBorderDxfId="16" tableBorderDxfId="15" totalsRowBorderDxfId="14" headerRowCellStyle="Normal" dataCellStyle="Normal">
  <autoFilter ref="B4:E8" xr:uid="{2D1274AC-AFE4-450A-B926-5ED923D20F08}"/>
  <tableColumns count="4">
    <tableColumn id="1" xr3:uid="{4685A928-31D4-45FE-B398-5AE5349EE4D9}" name="شماره سند" dataDxfId="13" dataCellStyle="Normal"/>
    <tableColumn id="2" xr3:uid="{8C23ECBE-581C-4692-81A0-918081AD8AA4}" name="سرفصل" dataDxfId="12" dataCellStyle="Normal"/>
    <tableColumn id="3" xr3:uid="{F7235C94-586C-40E7-9B48-BB4B652CF0C8}" name="مبلغ" dataDxfId="11" dataCellStyle="Normal"/>
    <tableColumn id="4" xr3:uid="{450F5631-2A51-409E-B74F-2C2118837356}" name="توضیحات" dataDxfId="10" dataCellStyle="Norma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B22DCAA-F780-4C83-9984-6840C71D93D8}" name="Table4" displayName="Table4" ref="B4:D11" totalsRowShown="0" headerRowDxfId="9" dataDxfId="7" headerRowBorderDxfId="8" tableBorderDxfId="6" totalsRowBorderDxfId="5" headerRowCellStyle="Normal" dataCellStyle="Normal">
  <autoFilter ref="B4:D11" xr:uid="{EB22DCAA-F780-4C83-9984-6840C71D93D8}"/>
  <tableColumns count="3">
    <tableColumn id="1" xr3:uid="{7B63E4E2-0A9A-4F6E-9286-3FF4EBB397BC}" name="ردیف" dataDxfId="4" dataCellStyle="Normal"/>
    <tableColumn id="2" xr3:uid="{F649C2D2-2838-45C9-8851-1E38DFF5554F}" name="شرح  هزینه ها" dataDxfId="3" dataCellStyle="Normal"/>
    <tableColumn id="3" xr3:uid="{70BE828D-AAB2-4DA3-A2C3-187E159C267D}" name="مبلغ " dataDxfId="2" dataCellStyle="Norm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.me/pfisut/" TargetMode="External"/><Relationship Id="rId3" Type="http://schemas.openxmlformats.org/officeDocument/2006/relationships/hyperlink" Target="https://persianfi.com/product/%d8%a7%da%a9%d8%b3%d9%84-%d8%a7%d9%86%d8%a8%d8%a7%d8%b1%da%af%d8%b1%d8%af%d8%a7%d9%86%db%8c/" TargetMode="External"/><Relationship Id="rId7" Type="http://schemas.openxmlformats.org/officeDocument/2006/relationships/hyperlink" Target="https://persianfi.com/product/%d8%a2%d9%85%d9%88%d8%b2%d8%b4-%d8%a7%da%a9%d8%b3%d9%84-%d9%85%d9%82%d8%af%d9%85%d8%a7%d8%aa%db%8c-%d9%88-%d9%be%db%8c%d8%b4%d8%b1%d9%81%d8%aa%d9%87/" TargetMode="External"/><Relationship Id="rId2" Type="http://schemas.openxmlformats.org/officeDocument/2006/relationships/hyperlink" Target="https://persianfi.com/%d9%85%d8%ad%d8%a7%d8%b3%d8%a8%d8%a7%d8%aa-%d8%a2%d9%86%d9%84%d8%a7%db%8c%d9%86-%d9%85%d8%a7%d9%84%db%8c/" TargetMode="External"/><Relationship Id="rId1" Type="http://schemas.openxmlformats.org/officeDocument/2006/relationships/hyperlink" Target="https://persianfi.com/product/%d8%a7%da%a9%d8%b3%d9%84-%d8%ad%d9%82%d9%88%d9%82-%d9%88-%d8%af%d8%b3%d8%aa%d9%85%d8%b2%d8%af-1403/" TargetMode="External"/><Relationship Id="rId6" Type="http://schemas.openxmlformats.org/officeDocument/2006/relationships/hyperlink" Target="https://persianfi.com/product/%da%a9%d8%af%db%8c%d9%86%da%af-%d8%ad%d8%b3%d8%a7%d8%a8%d8%af%d8%a7%d8%b1%db%8c/" TargetMode="External"/><Relationship Id="rId5" Type="http://schemas.openxmlformats.org/officeDocument/2006/relationships/hyperlink" Target="https://persianfi.com/product/balance-sheet/" TargetMode="External"/><Relationship Id="rId4" Type="http://schemas.openxmlformats.org/officeDocument/2006/relationships/hyperlink" Target="https://persianfi.com/product/%d8%a7%da%a9%d8%b3%d9%84-%d9%81%d8%a7%da%a9%d8%aa%d9%88%d8%b1-%d9%81%d8%b1%d9%88%d8%b4/" TargetMode="External"/><Relationship Id="rId9" Type="http://schemas.openxmlformats.org/officeDocument/2006/relationships/hyperlink" Target="https://t.me/+rwrQb7J_9PhiNzZk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8D9A0-620A-48E0-975F-8FD4A321C8AB}">
  <dimension ref="B2:B11"/>
  <sheetViews>
    <sheetView rightToLeft="1" workbookViewId="0">
      <selection activeCell="D7" sqref="D7"/>
    </sheetView>
  </sheetViews>
  <sheetFormatPr defaultRowHeight="14.25" x14ac:dyDescent="0.2"/>
  <cols>
    <col min="1" max="1" width="9" style="229"/>
    <col min="2" max="2" width="39.375" style="231" customWidth="1"/>
    <col min="3" max="16384" width="9" style="229"/>
  </cols>
  <sheetData>
    <row r="2" spans="2:2" ht="27.75" customHeight="1" x14ac:dyDescent="0.2">
      <c r="B2" s="228" t="s">
        <v>94</v>
      </c>
    </row>
    <row r="3" spans="2:2" ht="15" x14ac:dyDescent="0.2">
      <c r="B3" s="230" t="s">
        <v>95</v>
      </c>
    </row>
    <row r="4" spans="2:2" ht="15" x14ac:dyDescent="0.2">
      <c r="B4" s="230" t="s">
        <v>96</v>
      </c>
    </row>
    <row r="5" spans="2:2" ht="15" x14ac:dyDescent="0.2">
      <c r="B5" s="230" t="s">
        <v>97</v>
      </c>
    </row>
    <row r="6" spans="2:2" ht="15" x14ac:dyDescent="0.2">
      <c r="B6" s="230" t="s">
        <v>98</v>
      </c>
    </row>
    <row r="7" spans="2:2" ht="15" x14ac:dyDescent="0.2">
      <c r="B7" s="230" t="s">
        <v>99</v>
      </c>
    </row>
    <row r="8" spans="2:2" ht="15" x14ac:dyDescent="0.2">
      <c r="B8" s="230" t="s">
        <v>100</v>
      </c>
    </row>
    <row r="9" spans="2:2" ht="15" x14ac:dyDescent="0.2">
      <c r="B9" s="230" t="s">
        <v>101</v>
      </c>
    </row>
    <row r="10" spans="2:2" ht="15" x14ac:dyDescent="0.2">
      <c r="B10" s="230" t="s">
        <v>102</v>
      </c>
    </row>
    <row r="11" spans="2:2" ht="15" x14ac:dyDescent="0.2">
      <c r="B11" s="230" t="s">
        <v>103</v>
      </c>
    </row>
  </sheetData>
  <hyperlinks>
    <hyperlink ref="B3" r:id="rId1" xr:uid="{47D8AB9C-27AF-4E0D-8C5D-C9A7652A648F}"/>
    <hyperlink ref="B4" r:id="rId2" xr:uid="{AB42D2E3-64C9-4A72-B522-303F51A7C20E}"/>
    <hyperlink ref="B5" r:id="rId3" xr:uid="{A4529B01-95CB-4552-92C9-553220694D29}"/>
    <hyperlink ref="B6" r:id="rId4" xr:uid="{9ED00EA5-84AF-4035-A3D1-6390C3699BD5}"/>
    <hyperlink ref="B7" r:id="rId5" xr:uid="{902F811F-0622-443F-875D-49100A26A09B}"/>
    <hyperlink ref="B8" r:id="rId6" xr:uid="{DE53B1F1-48D4-45C4-890F-246CF4340F6F}"/>
    <hyperlink ref="B9" r:id="rId7" xr:uid="{35A87C17-309F-495E-BAB9-CCFB9430544C}"/>
    <hyperlink ref="B10" r:id="rId8" xr:uid="{E28E44CB-4CB8-483D-9916-524DD8A526CF}"/>
    <hyperlink ref="B11" r:id="rId9" xr:uid="{C78F4715-7B4B-41E4-AA1A-E77388EE10BC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FFC000"/>
  </sheetPr>
  <dimension ref="B2:G27"/>
  <sheetViews>
    <sheetView showGridLines="0" rightToLeft="1" tabSelected="1" workbookViewId="0">
      <selection activeCell="L26" sqref="L26"/>
    </sheetView>
  </sheetViews>
  <sheetFormatPr defaultColWidth="11.875" defaultRowHeight="18" x14ac:dyDescent="0.2"/>
  <cols>
    <col min="1" max="1" width="3" style="5" customWidth="1"/>
    <col min="2" max="2" width="7.375" style="5" customWidth="1"/>
    <col min="3" max="3" width="39.125" style="5" customWidth="1"/>
    <col min="4" max="4" width="44" style="5" customWidth="1"/>
    <col min="5" max="5" width="11.875" style="5"/>
    <col min="6" max="6" width="13.25" style="5" bestFit="1" customWidth="1"/>
    <col min="7" max="16384" width="11.875" style="5"/>
  </cols>
  <sheetData>
    <row r="2" spans="2:6" ht="36" x14ac:dyDescent="0.2">
      <c r="B2" s="109" t="s">
        <v>25</v>
      </c>
      <c r="C2" s="109"/>
      <c r="D2" s="108" t="s">
        <v>81</v>
      </c>
    </row>
    <row r="3" spans="2:6" ht="28.5" customHeight="1" x14ac:dyDescent="0.2">
      <c r="B3" s="188" t="s">
        <v>57</v>
      </c>
      <c r="C3" s="188"/>
      <c r="D3" s="188"/>
    </row>
    <row r="4" spans="2:6" x14ac:dyDescent="0.2">
      <c r="B4" s="91" t="s">
        <v>0</v>
      </c>
      <c r="C4" s="92" t="s">
        <v>66</v>
      </c>
      <c r="D4" s="93" t="s">
        <v>23</v>
      </c>
    </row>
    <row r="5" spans="2:6" x14ac:dyDescent="0.2">
      <c r="B5" s="77">
        <v>1</v>
      </c>
      <c r="C5" s="94" t="s">
        <v>8</v>
      </c>
      <c r="D5" s="95">
        <f>بارنامه!G12</f>
        <v>0</v>
      </c>
    </row>
    <row r="6" spans="2:6" x14ac:dyDescent="0.2">
      <c r="B6" s="77">
        <v>2</v>
      </c>
      <c r="C6" s="94" t="s">
        <v>11</v>
      </c>
      <c r="D6" s="95">
        <f>عملیاتی!F24</f>
        <v>7984000</v>
      </c>
    </row>
    <row r="7" spans="2:6" x14ac:dyDescent="0.2">
      <c r="B7" s="77">
        <v>3</v>
      </c>
      <c r="C7" s="94" t="s">
        <v>10</v>
      </c>
      <c r="D7" s="95">
        <f>پرسنلی!F10</f>
        <v>20000000</v>
      </c>
    </row>
    <row r="8" spans="2:6" x14ac:dyDescent="0.2">
      <c r="B8" s="77">
        <v>4</v>
      </c>
      <c r="C8" s="94" t="s">
        <v>9</v>
      </c>
      <c r="D8" s="95">
        <f>'توزیع و فروش'!F12</f>
        <v>0</v>
      </c>
    </row>
    <row r="9" spans="2:6" x14ac:dyDescent="0.2">
      <c r="B9" s="77">
        <v>5</v>
      </c>
      <c r="C9" s="94" t="s">
        <v>15</v>
      </c>
      <c r="D9" s="95">
        <f>'سایر هزینه ها'!F8</f>
        <v>33040</v>
      </c>
      <c r="F9" s="16"/>
    </row>
    <row r="10" spans="2:6" x14ac:dyDescent="0.2">
      <c r="B10" s="77">
        <v>6</v>
      </c>
      <c r="C10" s="94" t="s">
        <v>28</v>
      </c>
      <c r="D10" s="95">
        <f>'مالیات پرداختی'!F8</f>
        <v>0</v>
      </c>
    </row>
    <row r="11" spans="2:6" x14ac:dyDescent="0.2">
      <c r="B11" s="96">
        <v>7</v>
      </c>
      <c r="C11" s="97" t="s">
        <v>29</v>
      </c>
      <c r="D11" s="98">
        <f>'خرید دارایی ثابت'!D9</f>
        <v>0</v>
      </c>
    </row>
    <row r="12" spans="2:6" ht="19.5" x14ac:dyDescent="0.2">
      <c r="B12" s="187" t="s">
        <v>12</v>
      </c>
      <c r="C12" s="187"/>
      <c r="D12" s="107">
        <f>SUM(D5:D11)</f>
        <v>28017040</v>
      </c>
      <c r="F12" s="16"/>
    </row>
    <row r="13" spans="2:6" ht="10.5" customHeight="1" x14ac:dyDescent="0.2">
      <c r="B13" s="189" t="s">
        <v>65</v>
      </c>
      <c r="C13" s="190"/>
      <c r="D13" s="191" t="s">
        <v>48</v>
      </c>
      <c r="E13" s="33"/>
    </row>
    <row r="14" spans="2:6" ht="8.25" customHeight="1" x14ac:dyDescent="0.2">
      <c r="B14" s="190"/>
      <c r="C14" s="190"/>
      <c r="D14" s="191"/>
      <c r="E14" s="33"/>
    </row>
    <row r="15" spans="2:6" x14ac:dyDescent="0.2">
      <c r="B15" s="190"/>
      <c r="C15" s="190"/>
      <c r="D15" s="191"/>
      <c r="E15" s="33"/>
    </row>
    <row r="16" spans="2:6" x14ac:dyDescent="0.2">
      <c r="B16" s="190"/>
      <c r="C16" s="190"/>
      <c r="D16" s="191"/>
      <c r="E16" s="33"/>
    </row>
    <row r="17" spans="2:7" x14ac:dyDescent="0.2">
      <c r="B17" s="190"/>
      <c r="C17" s="190"/>
      <c r="D17" s="191"/>
      <c r="E17" s="33"/>
    </row>
    <row r="18" spans="2:7" x14ac:dyDescent="0.2">
      <c r="B18" s="192" t="s">
        <v>58</v>
      </c>
      <c r="C18" s="192"/>
      <c r="D18" s="192"/>
    </row>
    <row r="19" spans="2:7" x14ac:dyDescent="0.2">
      <c r="B19" s="192"/>
      <c r="C19" s="192"/>
      <c r="D19" s="192"/>
    </row>
    <row r="20" spans="2:7" x14ac:dyDescent="0.2">
      <c r="B20" s="192"/>
      <c r="C20" s="192"/>
      <c r="D20" s="192"/>
    </row>
    <row r="21" spans="2:7" x14ac:dyDescent="0.2">
      <c r="C21" s="13"/>
      <c r="D21" s="13"/>
    </row>
    <row r="22" spans="2:7" x14ac:dyDescent="0.2">
      <c r="C22" s="13"/>
      <c r="D22" s="13"/>
    </row>
    <row r="23" spans="2:7" x14ac:dyDescent="0.2">
      <c r="C23" s="13"/>
      <c r="D23" s="13"/>
    </row>
    <row r="24" spans="2:7" x14ac:dyDescent="0.2">
      <c r="C24" s="13"/>
      <c r="D24" s="13"/>
    </row>
    <row r="25" spans="2:7" x14ac:dyDescent="0.2">
      <c r="C25" s="13"/>
      <c r="D25" s="13"/>
    </row>
    <row r="27" spans="2:7" ht="45" customHeight="1" x14ac:dyDescent="0.2">
      <c r="G27" s="17"/>
    </row>
  </sheetData>
  <mergeCells count="5">
    <mergeCell ref="B12:C12"/>
    <mergeCell ref="B3:D3"/>
    <mergeCell ref="B13:C17"/>
    <mergeCell ref="D13:D17"/>
    <mergeCell ref="B18:D20"/>
  </mergeCells>
  <hyperlinks>
    <hyperlink ref="C5" location="بارنامه!A1" display="هزینه بارنامه" xr:uid="{00000000-0004-0000-0800-000000000000}"/>
    <hyperlink ref="C6" location="عملیاتی!A1" display="هزینه عملیاتی" xr:uid="{00000000-0004-0000-0800-000001000000}"/>
    <hyperlink ref="C7" location="پرسنلی!A1" display="هزینه پرسنلی" xr:uid="{00000000-0004-0000-0800-000002000000}"/>
    <hyperlink ref="C8" location="'توزیع و فروش'!A1" display="هزینه توزیع و فروش" xr:uid="{00000000-0004-0000-0800-000003000000}"/>
    <hyperlink ref="C9" location="'سایر هزینه ها'!A1" display="سایر هزینه ها" xr:uid="{00000000-0004-0000-0800-000004000000}"/>
  </hyperlinks>
  <pageMargins left="0.25" right="0.25" top="0.75" bottom="0.75" header="0.3" footer="0.3"/>
  <pageSetup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1:N32"/>
  <sheetViews>
    <sheetView showGridLines="0" rightToLeft="1" tabSelected="1" zoomScale="52" zoomScaleNormal="52" zoomScaleSheetLayoutView="49" workbookViewId="0">
      <selection activeCell="L26" sqref="L26"/>
    </sheetView>
  </sheetViews>
  <sheetFormatPr defaultColWidth="10.25" defaultRowHeight="15" customHeight="1" x14ac:dyDescent="0.6"/>
  <cols>
    <col min="1" max="1" width="3" style="34" bestFit="1" customWidth="1"/>
    <col min="2" max="2" width="19.875" style="34" bestFit="1" customWidth="1"/>
    <col min="3" max="3" width="32.75" style="34" bestFit="1" customWidth="1"/>
    <col min="4" max="4" width="20" style="34" bestFit="1" customWidth="1"/>
    <col min="5" max="5" width="2.875" style="34" customWidth="1"/>
    <col min="6" max="6" width="23.375" style="34" bestFit="1" customWidth="1"/>
    <col min="7" max="7" width="10.125" style="34" customWidth="1"/>
    <col min="8" max="8" width="20.625" style="34" customWidth="1"/>
    <col min="9" max="9" width="26.875" style="34" customWidth="1"/>
    <col min="10" max="13" width="10.25" style="34"/>
    <col min="14" max="14" width="20.875" style="34" bestFit="1" customWidth="1"/>
    <col min="15" max="16384" width="10.25" style="34"/>
  </cols>
  <sheetData>
    <row r="1" spans="2:14" ht="3.75" customHeight="1" thickBot="1" x14ac:dyDescent="0.65">
      <c r="B1" s="35"/>
      <c r="C1" s="35"/>
      <c r="D1" s="35"/>
      <c r="E1" s="35"/>
      <c r="F1" s="35"/>
      <c r="G1" s="35"/>
      <c r="H1" s="35"/>
      <c r="I1" s="35"/>
    </row>
    <row r="2" spans="2:14" ht="36" customHeight="1" x14ac:dyDescent="0.6">
      <c r="B2" s="210" t="s">
        <v>73</v>
      </c>
      <c r="C2" s="211"/>
      <c r="D2" s="232" t="s">
        <v>59</v>
      </c>
      <c r="E2" s="232"/>
      <c r="F2" s="232"/>
      <c r="G2" s="99"/>
      <c r="H2" s="99"/>
      <c r="I2" s="100"/>
    </row>
    <row r="3" spans="2:14" ht="31.5" customHeight="1" x14ac:dyDescent="0.6">
      <c r="B3" s="101"/>
      <c r="C3" s="102"/>
      <c r="D3" s="102"/>
      <c r="E3" s="102"/>
      <c r="F3" s="212" t="s">
        <v>74</v>
      </c>
      <c r="G3" s="212"/>
      <c r="H3" s="212"/>
      <c r="I3" s="213"/>
    </row>
    <row r="4" spans="2:14" ht="30" customHeight="1" x14ac:dyDescent="0.6">
      <c r="B4" s="101"/>
      <c r="C4" s="102"/>
      <c r="D4" s="102"/>
      <c r="E4" s="102"/>
      <c r="F4" s="102"/>
      <c r="G4" s="102"/>
      <c r="H4" s="102"/>
      <c r="I4" s="103"/>
    </row>
    <row r="5" spans="2:14" ht="30" customHeight="1" x14ac:dyDescent="0.6">
      <c r="B5" s="101"/>
      <c r="C5" s="212" t="s">
        <v>75</v>
      </c>
      <c r="D5" s="212"/>
      <c r="E5" s="214" t="s">
        <v>104</v>
      </c>
      <c r="F5" s="212"/>
      <c r="G5" s="212"/>
      <c r="H5" s="212"/>
      <c r="I5" s="103"/>
    </row>
    <row r="6" spans="2:14" ht="30" customHeight="1" x14ac:dyDescent="0.6">
      <c r="B6" s="101"/>
      <c r="C6" s="212" t="s">
        <v>76</v>
      </c>
      <c r="D6" s="212"/>
      <c r="E6" s="102"/>
      <c r="F6" s="214" t="s">
        <v>77</v>
      </c>
      <c r="G6" s="212"/>
      <c r="H6" s="212"/>
      <c r="I6" s="103"/>
    </row>
    <row r="7" spans="2:14" ht="30" customHeight="1" thickBot="1" x14ac:dyDescent="0.65">
      <c r="B7" s="101"/>
      <c r="C7" s="102"/>
      <c r="D7" s="102"/>
      <c r="E7" s="102"/>
      <c r="F7" s="102"/>
      <c r="G7" s="102"/>
      <c r="H7" s="102"/>
      <c r="I7" s="103"/>
    </row>
    <row r="8" spans="2:14" ht="24.75" customHeight="1" x14ac:dyDescent="0.6">
      <c r="B8" s="36" t="s">
        <v>34</v>
      </c>
      <c r="C8" s="208">
        <f>براورد!H20</f>
        <v>22171029</v>
      </c>
      <c r="D8" s="209"/>
      <c r="E8" s="37"/>
      <c r="F8" s="36" t="s">
        <v>35</v>
      </c>
      <c r="G8" s="38"/>
      <c r="H8" s="38"/>
      <c r="I8" s="39">
        <f>براورد!H16</f>
        <v>441029</v>
      </c>
    </row>
    <row r="9" spans="2:14" ht="31.5" customHeight="1" x14ac:dyDescent="0.6">
      <c r="B9" s="200"/>
      <c r="C9" s="201"/>
      <c r="D9" s="202"/>
      <c r="E9" s="40"/>
      <c r="F9" s="200"/>
      <c r="G9" s="201"/>
      <c r="H9" s="201"/>
      <c r="I9" s="202"/>
    </row>
    <row r="10" spans="2:14" ht="6.75" customHeight="1" x14ac:dyDescent="0.6">
      <c r="B10" s="203"/>
      <c r="C10" s="204"/>
      <c r="D10" s="41"/>
      <c r="E10" s="40"/>
      <c r="F10" s="203"/>
      <c r="G10" s="204"/>
      <c r="H10" s="204"/>
      <c r="I10" s="41"/>
    </row>
    <row r="11" spans="2:14" ht="32.25" customHeight="1" x14ac:dyDescent="0.6">
      <c r="B11" s="203" t="s">
        <v>67</v>
      </c>
      <c r="C11" s="204"/>
      <c r="D11" s="205"/>
      <c r="E11" s="40"/>
      <c r="F11" s="206" t="s">
        <v>67</v>
      </c>
      <c r="G11" s="195"/>
      <c r="H11" s="195"/>
      <c r="I11" s="207"/>
      <c r="N11" s="43"/>
    </row>
    <row r="12" spans="2:14" ht="32.25" customHeight="1" x14ac:dyDescent="0.6">
      <c r="B12" s="226"/>
      <c r="C12" s="227"/>
      <c r="D12" s="59"/>
      <c r="E12" s="42"/>
      <c r="F12" s="224"/>
      <c r="G12" s="225"/>
      <c r="H12" s="225"/>
      <c r="I12" s="70"/>
      <c r="N12" s="43"/>
    </row>
    <row r="13" spans="2:14" ht="32.25" customHeight="1" x14ac:dyDescent="0.6">
      <c r="B13" s="226"/>
      <c r="C13" s="227"/>
      <c r="D13" s="40"/>
      <c r="E13" s="42"/>
      <c r="F13" s="224"/>
      <c r="G13" s="225"/>
      <c r="H13" s="225"/>
      <c r="I13" s="44"/>
      <c r="J13" s="35"/>
      <c r="K13" s="35"/>
      <c r="N13" s="43"/>
    </row>
    <row r="14" spans="2:14" ht="32.25" customHeight="1" x14ac:dyDescent="0.6">
      <c r="B14" s="226"/>
      <c r="C14" s="227"/>
      <c r="D14" s="60"/>
      <c r="E14" s="45"/>
      <c r="F14" s="224"/>
      <c r="G14" s="225"/>
      <c r="H14" s="225"/>
      <c r="I14" s="40"/>
      <c r="J14" s="35"/>
      <c r="K14" s="35"/>
    </row>
    <row r="15" spans="2:14" ht="32.25" customHeight="1" x14ac:dyDescent="0.6">
      <c r="B15" s="80" t="s">
        <v>78</v>
      </c>
      <c r="C15" s="215">
        <f>SUM(D12:D14)</f>
        <v>0</v>
      </c>
      <c r="D15" s="216"/>
      <c r="E15" s="45"/>
      <c r="F15" s="217" t="s">
        <v>78</v>
      </c>
      <c r="G15" s="218"/>
      <c r="H15" s="219">
        <f>SUM(I12:I14)</f>
        <v>0</v>
      </c>
      <c r="I15" s="220"/>
      <c r="J15" s="35"/>
      <c r="K15" s="35"/>
    </row>
    <row r="16" spans="2:14" ht="32.25" customHeight="1" x14ac:dyDescent="0.6">
      <c r="B16" s="221" t="s">
        <v>68</v>
      </c>
      <c r="C16" s="222"/>
      <c r="D16" s="223"/>
      <c r="E16" s="45"/>
      <c r="F16" s="206" t="s">
        <v>68</v>
      </c>
      <c r="G16" s="195"/>
      <c r="H16" s="195"/>
      <c r="I16" s="207"/>
      <c r="J16" s="35"/>
      <c r="K16" s="35"/>
    </row>
    <row r="17" spans="2:14" ht="32.25" customHeight="1" x14ac:dyDescent="0.6">
      <c r="B17" s="193"/>
      <c r="C17" s="194"/>
      <c r="D17" s="61"/>
      <c r="E17" s="45"/>
      <c r="F17" s="193"/>
      <c r="G17" s="194"/>
      <c r="H17" s="194"/>
      <c r="I17" s="40"/>
      <c r="J17" s="35"/>
      <c r="K17" s="35"/>
    </row>
    <row r="18" spans="2:14" ht="24.75" customHeight="1" x14ac:dyDescent="0.6">
      <c r="B18" s="193"/>
      <c r="C18" s="194"/>
      <c r="D18" s="60"/>
      <c r="E18" s="45"/>
      <c r="F18" s="193"/>
      <c r="G18" s="194"/>
      <c r="H18" s="194"/>
      <c r="I18" s="46"/>
      <c r="J18" s="35"/>
      <c r="K18" s="35"/>
    </row>
    <row r="19" spans="2:14" ht="27.75" customHeight="1" x14ac:dyDescent="0.6">
      <c r="B19" s="193"/>
      <c r="C19" s="194"/>
      <c r="D19" s="40"/>
      <c r="E19" s="42"/>
      <c r="F19" s="193"/>
      <c r="G19" s="194"/>
      <c r="H19" s="194"/>
      <c r="I19" s="78"/>
      <c r="J19" s="35"/>
      <c r="K19" s="35"/>
    </row>
    <row r="20" spans="2:14" ht="30.75" customHeight="1" x14ac:dyDescent="0.6">
      <c r="B20" s="193"/>
      <c r="C20" s="194"/>
      <c r="D20" s="46"/>
      <c r="E20" s="42"/>
      <c r="F20" s="193"/>
      <c r="G20" s="194"/>
      <c r="H20" s="194"/>
      <c r="I20" s="47"/>
      <c r="J20" s="35"/>
      <c r="K20" s="35"/>
    </row>
    <row r="21" spans="2:14" ht="30.75" customHeight="1" x14ac:dyDescent="0.6">
      <c r="B21" s="193"/>
      <c r="C21" s="194"/>
      <c r="D21" s="46"/>
      <c r="E21" s="42"/>
      <c r="F21" s="193"/>
      <c r="G21" s="194"/>
      <c r="H21" s="194"/>
      <c r="I21" s="47"/>
      <c r="J21" s="35"/>
      <c r="K21" s="35"/>
    </row>
    <row r="22" spans="2:14" ht="30.75" customHeight="1" x14ac:dyDescent="0.6">
      <c r="B22" s="193"/>
      <c r="C22" s="194"/>
      <c r="D22" s="46"/>
      <c r="E22" s="42"/>
      <c r="F22" s="193"/>
      <c r="G22" s="194"/>
      <c r="H22" s="194"/>
      <c r="I22" s="47"/>
      <c r="J22" s="35"/>
      <c r="K22" s="35"/>
    </row>
    <row r="23" spans="2:14" ht="30.75" customHeight="1" x14ac:dyDescent="0.6">
      <c r="B23" s="193"/>
      <c r="C23" s="194"/>
      <c r="D23" s="46"/>
      <c r="E23" s="42"/>
      <c r="F23" s="193"/>
      <c r="G23" s="194"/>
      <c r="H23" s="194"/>
      <c r="I23" s="47"/>
      <c r="J23" s="35"/>
      <c r="K23" s="35"/>
    </row>
    <row r="24" spans="2:14" ht="30.75" customHeight="1" x14ac:dyDescent="0.6">
      <c r="B24" s="193"/>
      <c r="C24" s="194"/>
      <c r="D24" s="46"/>
      <c r="E24" s="42"/>
      <c r="F24" s="193"/>
      <c r="G24" s="194"/>
      <c r="H24" s="194"/>
      <c r="I24" s="47"/>
      <c r="J24" s="35"/>
      <c r="K24" s="35"/>
    </row>
    <row r="25" spans="2:14" ht="30.75" customHeight="1" x14ac:dyDescent="0.6">
      <c r="B25" s="193"/>
      <c r="C25" s="194"/>
      <c r="D25" s="46"/>
      <c r="E25" s="42"/>
      <c r="F25" s="193"/>
      <c r="G25" s="194"/>
      <c r="H25" s="194"/>
      <c r="I25" s="47"/>
      <c r="J25" s="35"/>
      <c r="K25" s="35"/>
    </row>
    <row r="26" spans="2:14" ht="34.5" customHeight="1" thickBot="1" x14ac:dyDescent="0.65">
      <c r="B26" s="48" t="s">
        <v>36</v>
      </c>
      <c r="C26" s="196">
        <f>SUM(D17:D25)</f>
        <v>0</v>
      </c>
      <c r="D26" s="197"/>
      <c r="E26" s="49"/>
      <c r="F26" s="48" t="s">
        <v>36</v>
      </c>
      <c r="G26" s="196">
        <f>SUM(I17:I25)</f>
        <v>0</v>
      </c>
      <c r="H26" s="196"/>
      <c r="I26" s="199"/>
      <c r="J26" s="35"/>
      <c r="K26" s="50"/>
      <c r="N26" s="43"/>
    </row>
    <row r="27" spans="2:14" ht="40.5" customHeight="1" thickBot="1" x14ac:dyDescent="0.65">
      <c r="B27" s="239" t="s">
        <v>37</v>
      </c>
      <c r="C27" s="239"/>
      <c r="D27" s="240">
        <f>C8+C15-C26</f>
        <v>22171029</v>
      </c>
      <c r="E27" s="241"/>
      <c r="F27" s="241" t="s">
        <v>37</v>
      </c>
      <c r="G27" s="242">
        <f>I8+H15-G26</f>
        <v>441029</v>
      </c>
      <c r="H27" s="242"/>
      <c r="I27" s="242"/>
      <c r="J27" s="35"/>
      <c r="K27" s="35"/>
    </row>
    <row r="28" spans="2:14" ht="32.25" customHeight="1" thickTop="1" thickBot="1" x14ac:dyDescent="0.7">
      <c r="B28" s="243"/>
      <c r="C28" s="243"/>
      <c r="D28" s="241"/>
      <c r="E28" s="241"/>
      <c r="F28" s="241" t="s">
        <v>38</v>
      </c>
      <c r="G28" s="244">
        <f>G27-D27</f>
        <v>-21730000</v>
      </c>
      <c r="H28" s="244"/>
      <c r="I28" s="244"/>
      <c r="J28" s="35"/>
      <c r="K28" s="35"/>
    </row>
    <row r="29" spans="2:14" ht="2.25" customHeight="1" thickTop="1" x14ac:dyDescent="0.6">
      <c r="J29" s="35"/>
      <c r="K29" s="35"/>
    </row>
    <row r="30" spans="2:14" ht="6.75" customHeight="1" x14ac:dyDescent="0.6">
      <c r="B30" s="198"/>
      <c r="C30" s="198"/>
      <c r="D30" s="198"/>
      <c r="E30" s="198"/>
      <c r="F30" s="198"/>
      <c r="G30" s="198"/>
      <c r="H30" s="198"/>
      <c r="I30" s="198"/>
    </row>
    <row r="31" spans="2:14" ht="9" customHeight="1" x14ac:dyDescent="0.6">
      <c r="B31" s="198"/>
      <c r="C31" s="198"/>
      <c r="D31" s="198"/>
      <c r="E31" s="198"/>
      <c r="F31" s="198"/>
      <c r="G31" s="198"/>
      <c r="H31" s="198"/>
      <c r="I31" s="198"/>
    </row>
    <row r="32" spans="2:14" ht="87.75" customHeight="1" x14ac:dyDescent="0.6">
      <c r="B32" s="42" t="s">
        <v>39</v>
      </c>
      <c r="C32" s="51"/>
      <c r="D32" s="195" t="s">
        <v>40</v>
      </c>
      <c r="E32" s="195"/>
      <c r="F32" s="51"/>
      <c r="H32" s="42" t="s">
        <v>41</v>
      </c>
      <c r="I32" s="51"/>
    </row>
  </sheetData>
  <mergeCells count="50">
    <mergeCell ref="B17:C17"/>
    <mergeCell ref="B18:C18"/>
    <mergeCell ref="B19:C19"/>
    <mergeCell ref="B20:C20"/>
    <mergeCell ref="F17:H17"/>
    <mergeCell ref="F18:H18"/>
    <mergeCell ref="F19:H19"/>
    <mergeCell ref="F20:H20"/>
    <mergeCell ref="F21:H21"/>
    <mergeCell ref="F13:H13"/>
    <mergeCell ref="F14:H14"/>
    <mergeCell ref="B12:C12"/>
    <mergeCell ref="B13:C13"/>
    <mergeCell ref="B14:C14"/>
    <mergeCell ref="C8:D8"/>
    <mergeCell ref="B2:C2"/>
    <mergeCell ref="D2:F2"/>
    <mergeCell ref="F3:I3"/>
    <mergeCell ref="C5:D5"/>
    <mergeCell ref="E5:H5"/>
    <mergeCell ref="C6:D6"/>
    <mergeCell ref="F6:H6"/>
    <mergeCell ref="D32:E32"/>
    <mergeCell ref="C26:D26"/>
    <mergeCell ref="B30:I31"/>
    <mergeCell ref="G26:I26"/>
    <mergeCell ref="B9:D9"/>
    <mergeCell ref="F9:I9"/>
    <mergeCell ref="B10:C10"/>
    <mergeCell ref="F10:H10"/>
    <mergeCell ref="B11:D11"/>
    <mergeCell ref="F11:I11"/>
    <mergeCell ref="C15:D15"/>
    <mergeCell ref="F15:G15"/>
    <mergeCell ref="F16:I16"/>
    <mergeCell ref="H15:I15"/>
    <mergeCell ref="B16:D16"/>
    <mergeCell ref="F12:H12"/>
    <mergeCell ref="B21:C21"/>
    <mergeCell ref="B22:C22"/>
    <mergeCell ref="B27:C27"/>
    <mergeCell ref="G27:I27"/>
    <mergeCell ref="G28:I28"/>
    <mergeCell ref="B23:C23"/>
    <mergeCell ref="B24:C24"/>
    <mergeCell ref="B25:C25"/>
    <mergeCell ref="F22:H22"/>
    <mergeCell ref="F23:H23"/>
    <mergeCell ref="F24:H24"/>
    <mergeCell ref="F25:H25"/>
  </mergeCells>
  <printOptions horizontalCentered="1"/>
  <pageMargins left="0" right="0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  <pageSetUpPr fitToPage="1"/>
  </sheetPr>
  <dimension ref="A1:K38"/>
  <sheetViews>
    <sheetView showGridLines="0" rightToLeft="1" tabSelected="1" zoomScale="70" zoomScaleNormal="70" zoomScalePageLayoutView="80" workbookViewId="0">
      <selection activeCell="L26" sqref="L26"/>
    </sheetView>
  </sheetViews>
  <sheetFormatPr defaultColWidth="16.625" defaultRowHeight="18.75" x14ac:dyDescent="0.2"/>
  <cols>
    <col min="1" max="1" width="1.875" style="1" customWidth="1"/>
    <col min="2" max="2" width="11.375" style="1" bestFit="1" customWidth="1"/>
    <col min="3" max="3" width="27.125" style="1" customWidth="1"/>
    <col min="4" max="4" width="14.875" style="6" customWidth="1"/>
    <col min="5" max="5" width="18.75" style="6" customWidth="1"/>
    <col min="6" max="6" width="16.75" style="6" bestFit="1" customWidth="1"/>
    <col min="7" max="7" width="15.75" style="6" customWidth="1"/>
    <col min="8" max="8" width="20.25" style="2" customWidth="1"/>
    <col min="9" max="9" width="17.625" style="6" customWidth="1"/>
    <col min="10" max="10" width="18.625" style="6" customWidth="1"/>
    <col min="11" max="16384" width="16.625" style="1"/>
  </cols>
  <sheetData>
    <row r="1" spans="2:11" ht="48.75" customHeight="1" x14ac:dyDescent="0.2">
      <c r="B1" s="168" t="s">
        <v>50</v>
      </c>
      <c r="C1" s="168"/>
      <c r="D1" s="168"/>
      <c r="E1" s="168"/>
      <c r="F1" s="168"/>
      <c r="G1" s="168"/>
      <c r="H1" s="168"/>
      <c r="I1" s="168"/>
      <c r="J1" s="168"/>
    </row>
    <row r="2" spans="2:11" ht="24.75" x14ac:dyDescent="0.2">
      <c r="B2" s="233" t="s">
        <v>0</v>
      </c>
      <c r="C2" s="234" t="s">
        <v>1</v>
      </c>
      <c r="D2" s="235" t="s">
        <v>2</v>
      </c>
      <c r="E2" s="236" t="s">
        <v>3</v>
      </c>
      <c r="F2" s="235" t="s">
        <v>4</v>
      </c>
      <c r="G2" s="235" t="s">
        <v>5</v>
      </c>
      <c r="H2" s="237" t="s">
        <v>6</v>
      </c>
      <c r="I2" s="237"/>
      <c r="J2" s="235" t="s">
        <v>7</v>
      </c>
      <c r="K2" s="238"/>
    </row>
    <row r="3" spans="2:11" ht="35.25" customHeight="1" x14ac:dyDescent="0.2">
      <c r="B3" s="233"/>
      <c r="C3" s="234"/>
      <c r="D3" s="235"/>
      <c r="E3" s="236"/>
      <c r="F3" s="235"/>
      <c r="G3" s="235"/>
      <c r="H3" s="237"/>
      <c r="I3" s="237"/>
      <c r="J3" s="235"/>
      <c r="K3" s="238"/>
    </row>
    <row r="4" spans="2:11" ht="15.75" customHeight="1" x14ac:dyDescent="0.2">
      <c r="B4" s="147">
        <v>1</v>
      </c>
      <c r="C4" s="148" t="s">
        <v>8</v>
      </c>
      <c r="D4" s="150"/>
      <c r="E4" s="151">
        <f>'جمع هزینه ها'!D5</f>
        <v>0</v>
      </c>
      <c r="F4" s="152"/>
      <c r="G4" s="153"/>
      <c r="H4" s="141" t="s">
        <v>49</v>
      </c>
      <c r="I4" s="144" t="s">
        <v>93</v>
      </c>
      <c r="J4" s="149">
        <f>D24</f>
        <v>28017040</v>
      </c>
    </row>
    <row r="5" spans="2:11" ht="17.25" customHeight="1" x14ac:dyDescent="0.2">
      <c r="B5" s="147"/>
      <c r="C5" s="148"/>
      <c r="D5" s="150"/>
      <c r="E5" s="151"/>
      <c r="F5" s="152"/>
      <c r="G5" s="153"/>
      <c r="H5" s="141" t="s">
        <v>24</v>
      </c>
      <c r="I5" s="142">
        <v>441029</v>
      </c>
      <c r="J5" s="149"/>
    </row>
    <row r="6" spans="2:11" ht="16.5" customHeight="1" x14ac:dyDescent="0.2">
      <c r="B6" s="147">
        <v>2</v>
      </c>
      <c r="C6" s="148" t="s">
        <v>11</v>
      </c>
      <c r="D6" s="150"/>
      <c r="E6" s="151">
        <f>'جمع هزینه ها'!D6</f>
        <v>7984000</v>
      </c>
      <c r="F6" s="152"/>
      <c r="G6" s="153"/>
      <c r="H6" s="141" t="s">
        <v>49</v>
      </c>
      <c r="I6" s="30"/>
      <c r="J6" s="149"/>
    </row>
    <row r="7" spans="2:11" ht="18.75" customHeight="1" x14ac:dyDescent="0.2">
      <c r="B7" s="147"/>
      <c r="C7" s="148"/>
      <c r="D7" s="150"/>
      <c r="E7" s="151"/>
      <c r="F7" s="152"/>
      <c r="G7" s="153"/>
      <c r="H7" s="141" t="s">
        <v>24</v>
      </c>
      <c r="I7" s="31"/>
      <c r="J7" s="149"/>
    </row>
    <row r="8" spans="2:11" x14ac:dyDescent="0.2">
      <c r="B8" s="147">
        <v>3</v>
      </c>
      <c r="C8" s="148" t="s">
        <v>10</v>
      </c>
      <c r="D8" s="150"/>
      <c r="E8" s="151">
        <f>'جمع هزینه ها'!D7</f>
        <v>20000000</v>
      </c>
      <c r="F8" s="152"/>
      <c r="G8" s="153"/>
      <c r="H8" s="141"/>
      <c r="I8" s="32"/>
      <c r="J8" s="149"/>
    </row>
    <row r="9" spans="2:11" x14ac:dyDescent="0.2">
      <c r="B9" s="147"/>
      <c r="C9" s="148"/>
      <c r="D9" s="150"/>
      <c r="E9" s="151"/>
      <c r="F9" s="152"/>
      <c r="G9" s="153"/>
      <c r="H9" s="141"/>
      <c r="I9" s="30"/>
      <c r="J9" s="149"/>
    </row>
    <row r="10" spans="2:11" x14ac:dyDescent="0.2">
      <c r="B10" s="147">
        <v>4</v>
      </c>
      <c r="C10" s="148" t="s">
        <v>9</v>
      </c>
      <c r="D10" s="150"/>
      <c r="E10" s="151">
        <f>'جمع هزینه ها'!D8</f>
        <v>0</v>
      </c>
      <c r="F10" s="152"/>
      <c r="G10" s="153"/>
      <c r="H10" s="141"/>
      <c r="I10" s="30"/>
      <c r="J10" s="149"/>
    </row>
    <row r="11" spans="2:11" x14ac:dyDescent="0.2">
      <c r="B11" s="147"/>
      <c r="C11" s="148"/>
      <c r="D11" s="150"/>
      <c r="E11" s="151"/>
      <c r="F11" s="152"/>
      <c r="G11" s="153"/>
      <c r="H11" s="141"/>
      <c r="I11" s="30"/>
      <c r="J11" s="149"/>
    </row>
    <row r="12" spans="2:11" ht="10.5" customHeight="1" x14ac:dyDescent="0.2">
      <c r="B12" s="147">
        <v>5</v>
      </c>
      <c r="C12" s="148" t="s">
        <v>15</v>
      </c>
      <c r="D12" s="150"/>
      <c r="E12" s="151">
        <f>'جمع هزینه ها'!D9</f>
        <v>33040</v>
      </c>
      <c r="F12" s="152"/>
      <c r="G12" s="153"/>
      <c r="H12" s="169"/>
      <c r="I12" s="169"/>
      <c r="J12" s="149"/>
    </row>
    <row r="13" spans="2:11" ht="8.25" customHeight="1" x14ac:dyDescent="0.2">
      <c r="B13" s="147"/>
      <c r="C13" s="148"/>
      <c r="D13" s="150"/>
      <c r="E13" s="151"/>
      <c r="F13" s="152"/>
      <c r="G13" s="153"/>
      <c r="H13" s="169"/>
      <c r="I13" s="169"/>
      <c r="J13" s="149"/>
    </row>
    <row r="14" spans="2:11" ht="19.5" customHeight="1" x14ac:dyDescent="0.2">
      <c r="B14" s="136">
        <v>6</v>
      </c>
      <c r="C14" s="137" t="str">
        <f>'جمع هزینه ها'!C10</f>
        <v>مالیات پرداختی</v>
      </c>
      <c r="D14" s="138"/>
      <c r="E14" s="139">
        <f>'جمع هزینه ها'!D10</f>
        <v>0</v>
      </c>
      <c r="F14" s="140"/>
      <c r="G14" s="30"/>
      <c r="H14" s="169"/>
      <c r="I14" s="169"/>
      <c r="J14" s="153"/>
    </row>
    <row r="15" spans="2:11" ht="19.5" customHeight="1" x14ac:dyDescent="0.2">
      <c r="B15" s="136">
        <v>7</v>
      </c>
      <c r="C15" s="137" t="str">
        <f>'جمع هزینه ها'!C11</f>
        <v>خرید دارایی ثابت</v>
      </c>
      <c r="D15" s="138"/>
      <c r="E15" s="139">
        <f>'جمع هزینه ها'!D11</f>
        <v>0</v>
      </c>
      <c r="F15" s="140"/>
      <c r="G15" s="30"/>
      <c r="H15" s="169"/>
      <c r="I15" s="169"/>
      <c r="J15" s="153"/>
    </row>
    <row r="16" spans="2:11" ht="24" x14ac:dyDescent="0.2">
      <c r="B16" s="147" t="s">
        <v>12</v>
      </c>
      <c r="C16" s="147"/>
      <c r="D16" s="143">
        <f>SUM(D4:D15)</f>
        <v>0</v>
      </c>
      <c r="E16" s="143">
        <f t="shared" ref="E16" si="0">SUM(E4:E15)</f>
        <v>28017040</v>
      </c>
      <c r="F16" s="143"/>
      <c r="G16" s="143"/>
      <c r="H16" s="170">
        <f>I5+I7</f>
        <v>441029</v>
      </c>
      <c r="I16" s="170"/>
      <c r="J16" s="140"/>
    </row>
    <row r="17" spans="1:10" ht="9.75" customHeight="1" x14ac:dyDescent="0.2">
      <c r="J17" s="11"/>
    </row>
    <row r="18" spans="1:10" ht="35.25" customHeight="1" x14ac:dyDescent="0.2">
      <c r="A18" s="56"/>
      <c r="B18" s="162" t="s">
        <v>61</v>
      </c>
      <c r="C18" s="162"/>
      <c r="D18" s="52"/>
      <c r="F18" s="167" t="s">
        <v>33</v>
      </c>
      <c r="G18" s="167"/>
      <c r="H18" s="52">
        <f>H16</f>
        <v>441029</v>
      </c>
      <c r="J18" s="29"/>
    </row>
    <row r="19" spans="1:10" ht="10.5" customHeight="1" x14ac:dyDescent="0.2">
      <c r="B19" s="12"/>
      <c r="C19" s="12"/>
      <c r="D19" s="7"/>
      <c r="F19" s="155"/>
      <c r="G19" s="155"/>
      <c r="H19" s="11"/>
      <c r="I19" s="8"/>
      <c r="J19" s="11"/>
    </row>
    <row r="20" spans="1:10" ht="21.75" thickBot="1" x14ac:dyDescent="0.25">
      <c r="B20" s="162" t="s">
        <v>30</v>
      </c>
      <c r="C20" s="162"/>
      <c r="D20" s="53">
        <v>50188069</v>
      </c>
      <c r="E20" s="9"/>
      <c r="F20" s="166" t="s">
        <v>60</v>
      </c>
      <c r="G20" s="166"/>
      <c r="H20" s="55">
        <f>D25</f>
        <v>22171029</v>
      </c>
      <c r="I20" s="9"/>
      <c r="J20" s="11"/>
    </row>
    <row r="21" spans="1:10" ht="28.5" customHeight="1" x14ac:dyDescent="0.2">
      <c r="B21" s="164"/>
      <c r="C21" s="164"/>
      <c r="D21" s="57"/>
      <c r="E21" s="9"/>
      <c r="F21" s="165" t="s">
        <v>45</v>
      </c>
      <c r="G21" s="165"/>
      <c r="H21" s="81">
        <f>H18-H20</f>
        <v>-21730000</v>
      </c>
      <c r="I21" s="8"/>
      <c r="J21" s="27">
        <f>50000000-H20</f>
        <v>27828971</v>
      </c>
    </row>
    <row r="22" spans="1:10" ht="21" x14ac:dyDescent="0.2">
      <c r="B22" s="164"/>
      <c r="C22" s="164"/>
      <c r="D22" s="57"/>
      <c r="E22" s="9"/>
      <c r="F22" s="54"/>
      <c r="G22" s="54"/>
      <c r="H22" s="1"/>
      <c r="I22" s="9"/>
      <c r="J22" s="11" t="s">
        <v>43</v>
      </c>
    </row>
    <row r="23" spans="1:10" ht="12.75" customHeight="1" thickBot="1" x14ac:dyDescent="0.25">
      <c r="B23" s="156"/>
      <c r="C23" s="156"/>
      <c r="D23" s="11"/>
      <c r="G23" s="11"/>
      <c r="H23" s="1"/>
      <c r="I23" s="9"/>
      <c r="J23" s="11"/>
    </row>
    <row r="24" spans="1:10" ht="44.25" customHeight="1" thickBot="1" x14ac:dyDescent="0.25">
      <c r="B24" s="163" t="s">
        <v>13</v>
      </c>
      <c r="C24" s="163"/>
      <c r="D24" s="10">
        <f>E16</f>
        <v>28017040</v>
      </c>
      <c r="E24" s="9"/>
      <c r="F24" s="245" t="s">
        <v>105</v>
      </c>
      <c r="G24" s="246"/>
      <c r="H24" s="246"/>
      <c r="I24" s="246"/>
      <c r="J24" s="247"/>
    </row>
    <row r="25" spans="1:10" ht="22.5" customHeight="1" thickBot="1" x14ac:dyDescent="0.25">
      <c r="B25" s="161" t="s">
        <v>14</v>
      </c>
      <c r="C25" s="161"/>
      <c r="D25" s="58">
        <f>D18+D20-D24+D22+D21</f>
        <v>22171029</v>
      </c>
      <c r="F25" s="28"/>
      <c r="G25" s="26"/>
      <c r="H25" s="26"/>
      <c r="I25" s="26"/>
      <c r="J25" s="26"/>
    </row>
    <row r="26" spans="1:10" ht="21" customHeight="1" x14ac:dyDescent="0.2">
      <c r="B26" s="154"/>
      <c r="C26" s="159" t="s">
        <v>62</v>
      </c>
      <c r="D26" s="159"/>
      <c r="E26" s="157" t="s">
        <v>63</v>
      </c>
      <c r="F26" s="157"/>
      <c r="G26" s="157"/>
      <c r="H26" s="145" t="s">
        <v>64</v>
      </c>
      <c r="I26" s="145"/>
      <c r="J26" s="145"/>
    </row>
    <row r="27" spans="1:10" ht="18.75" customHeight="1" x14ac:dyDescent="0.2">
      <c r="B27" s="154"/>
      <c r="C27" s="160"/>
      <c r="D27" s="160"/>
      <c r="E27" s="158"/>
      <c r="F27" s="158"/>
      <c r="G27" s="158"/>
      <c r="H27" s="146"/>
      <c r="I27" s="146"/>
      <c r="J27" s="146"/>
    </row>
    <row r="28" spans="1:10" ht="21" customHeight="1" x14ac:dyDescent="0.2">
      <c r="B28" s="154"/>
      <c r="C28" s="160"/>
      <c r="D28" s="160"/>
      <c r="E28" s="158"/>
      <c r="F28" s="158"/>
      <c r="G28" s="158"/>
      <c r="H28" s="146"/>
      <c r="I28" s="146"/>
      <c r="J28" s="146"/>
    </row>
    <row r="29" spans="1:10" x14ac:dyDescent="0.2">
      <c r="E29" s="14"/>
      <c r="F29" s="14"/>
      <c r="G29" s="14"/>
    </row>
    <row r="30" spans="1:10" x14ac:dyDescent="0.2">
      <c r="E30" s="14"/>
      <c r="F30" s="14"/>
      <c r="G30" s="14"/>
    </row>
    <row r="31" spans="1:10" x14ac:dyDescent="0.2">
      <c r="E31" s="14"/>
      <c r="F31" s="14"/>
      <c r="G31" s="14"/>
    </row>
    <row r="32" spans="1:10" x14ac:dyDescent="0.2">
      <c r="E32" s="14"/>
      <c r="F32" s="14"/>
      <c r="G32" s="14"/>
    </row>
    <row r="33" spans="5:7" x14ac:dyDescent="0.2">
      <c r="E33" s="14"/>
      <c r="F33" s="14"/>
      <c r="G33" s="14"/>
    </row>
    <row r="34" spans="5:7" x14ac:dyDescent="0.2">
      <c r="E34" s="14"/>
      <c r="F34" s="14"/>
      <c r="G34" s="14"/>
    </row>
    <row r="35" spans="5:7" x14ac:dyDescent="0.2">
      <c r="E35" s="14"/>
      <c r="F35" s="14"/>
      <c r="G35" s="14"/>
    </row>
    <row r="36" spans="5:7" x14ac:dyDescent="0.2">
      <c r="E36" s="14"/>
      <c r="F36" s="14"/>
      <c r="G36" s="14"/>
    </row>
    <row r="37" spans="5:7" x14ac:dyDescent="0.2">
      <c r="E37" s="14"/>
      <c r="F37" s="14"/>
      <c r="G37" s="14"/>
    </row>
    <row r="38" spans="5:7" x14ac:dyDescent="0.2">
      <c r="E38" s="14"/>
      <c r="F38" s="14"/>
      <c r="G38" s="14"/>
    </row>
  </sheetData>
  <mergeCells count="61">
    <mergeCell ref="H12:I13"/>
    <mergeCell ref="H14:I15"/>
    <mergeCell ref="J14:J15"/>
    <mergeCell ref="H16:I16"/>
    <mergeCell ref="G10:G11"/>
    <mergeCell ref="G12:G13"/>
    <mergeCell ref="B4:B5"/>
    <mergeCell ref="B6:B7"/>
    <mergeCell ref="B8:B9"/>
    <mergeCell ref="B10:B11"/>
    <mergeCell ref="C4:C5"/>
    <mergeCell ref="C6:C7"/>
    <mergeCell ref="C8:C9"/>
    <mergeCell ref="C10:C11"/>
    <mergeCell ref="E10:E11"/>
    <mergeCell ref="G8:G9"/>
    <mergeCell ref="D10:D11"/>
    <mergeCell ref="E8:E9"/>
    <mergeCell ref="F8:F9"/>
    <mergeCell ref="F10:F11"/>
    <mergeCell ref="B1:J1"/>
    <mergeCell ref="B2:B3"/>
    <mergeCell ref="C2:C3"/>
    <mergeCell ref="D2:D3"/>
    <mergeCell ref="E2:E3"/>
    <mergeCell ref="F2:F3"/>
    <mergeCell ref="G2:G3"/>
    <mergeCell ref="J2:J3"/>
    <mergeCell ref="H2:I3"/>
    <mergeCell ref="B26:B28"/>
    <mergeCell ref="F19:G19"/>
    <mergeCell ref="B23:C23"/>
    <mergeCell ref="E26:G28"/>
    <mergeCell ref="F12:F13"/>
    <mergeCell ref="C26:D28"/>
    <mergeCell ref="B25:C25"/>
    <mergeCell ref="B16:C16"/>
    <mergeCell ref="B18:C18"/>
    <mergeCell ref="B20:C20"/>
    <mergeCell ref="B24:C24"/>
    <mergeCell ref="B21:C21"/>
    <mergeCell ref="B22:C22"/>
    <mergeCell ref="F21:G21"/>
    <mergeCell ref="F20:G20"/>
    <mergeCell ref="F18:G18"/>
    <mergeCell ref="H26:J28"/>
    <mergeCell ref="B12:B13"/>
    <mergeCell ref="C12:C13"/>
    <mergeCell ref="J4:J13"/>
    <mergeCell ref="D4:D5"/>
    <mergeCell ref="E4:E5"/>
    <mergeCell ref="F4:F5"/>
    <mergeCell ref="G4:G5"/>
    <mergeCell ref="D6:D7"/>
    <mergeCell ref="E6:E7"/>
    <mergeCell ref="F6:F7"/>
    <mergeCell ref="G6:G7"/>
    <mergeCell ref="D8:D9"/>
    <mergeCell ref="D12:D13"/>
    <mergeCell ref="E12:E13"/>
    <mergeCell ref="F24:J24"/>
  </mergeCells>
  <hyperlinks>
    <hyperlink ref="E2:E3" location="'جمع هزینه ها'!A1" display="هزینه انجام شده " xr:uid="{00000000-0004-0000-0000-000000000000}"/>
  </hyperlinks>
  <pageMargins left="0.25" right="0.25" top="0.75" bottom="0.75" header="0.3" footer="0.3"/>
  <pageSetup paperSize="9" scale="80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I17"/>
  <sheetViews>
    <sheetView showGridLines="0" rightToLeft="1" tabSelected="1" workbookViewId="0">
      <selection activeCell="L26" sqref="L26"/>
    </sheetView>
  </sheetViews>
  <sheetFormatPr defaultColWidth="9" defaultRowHeight="18" x14ac:dyDescent="0.2"/>
  <cols>
    <col min="1" max="1" width="1.75" style="3" customWidth="1"/>
    <col min="2" max="2" width="8" style="3" customWidth="1"/>
    <col min="3" max="3" width="16.625" style="3" bestFit="1" customWidth="1"/>
    <col min="4" max="4" width="14.875" style="3" bestFit="1" customWidth="1"/>
    <col min="5" max="5" width="14.25" style="3" customWidth="1"/>
    <col min="6" max="6" width="22.125" style="20" bestFit="1" customWidth="1"/>
    <col min="7" max="7" width="25.75" style="4" customWidth="1"/>
    <col min="8" max="8" width="28.25" style="3" bestFit="1" customWidth="1"/>
    <col min="9" max="9" width="43.375" style="3" bestFit="1" customWidth="1"/>
    <col min="10" max="10" width="39.75" style="3" bestFit="1" customWidth="1"/>
    <col min="11" max="16384" width="9" style="3"/>
  </cols>
  <sheetData>
    <row r="1" spans="2:9" ht="9.75" customHeight="1" x14ac:dyDescent="0.2"/>
    <row r="2" spans="2:9" ht="36" x14ac:dyDescent="0.2">
      <c r="B2" s="171" t="s">
        <v>25</v>
      </c>
      <c r="C2" s="171"/>
      <c r="D2" s="171"/>
      <c r="E2" s="171"/>
      <c r="F2" s="171"/>
      <c r="G2" s="108" t="s">
        <v>91</v>
      </c>
    </row>
    <row r="3" spans="2:9" ht="19.5" x14ac:dyDescent="0.2">
      <c r="B3" s="172" t="s">
        <v>92</v>
      </c>
      <c r="C3" s="172"/>
      <c r="D3" s="172"/>
      <c r="E3" s="172"/>
      <c r="F3" s="172"/>
      <c r="G3" s="172"/>
    </row>
    <row r="4" spans="2:9" ht="19.5" x14ac:dyDescent="0.2">
      <c r="B4" s="22" t="s">
        <v>0</v>
      </c>
      <c r="C4" s="22" t="s">
        <v>22</v>
      </c>
      <c r="D4" s="22" t="s">
        <v>16</v>
      </c>
      <c r="E4" s="22" t="s">
        <v>17</v>
      </c>
      <c r="F4" s="23" t="s">
        <v>31</v>
      </c>
      <c r="G4" s="24" t="s">
        <v>18</v>
      </c>
    </row>
    <row r="5" spans="2:9" ht="19.5" x14ac:dyDescent="0.2">
      <c r="B5" s="22">
        <v>1</v>
      </c>
      <c r="C5" s="121"/>
      <c r="D5" s="22"/>
      <c r="E5" s="121"/>
      <c r="F5" s="23"/>
      <c r="G5" s="116"/>
    </row>
    <row r="6" spans="2:9" ht="19.5" x14ac:dyDescent="0.2">
      <c r="B6" s="22">
        <v>2</v>
      </c>
      <c r="C6" s="120"/>
      <c r="D6" s="22"/>
      <c r="E6" s="120"/>
      <c r="F6" s="23"/>
      <c r="G6" s="117"/>
    </row>
    <row r="7" spans="2:9" ht="19.5" x14ac:dyDescent="0.2">
      <c r="B7" s="22">
        <v>3</v>
      </c>
      <c r="C7" s="121"/>
      <c r="D7" s="22"/>
      <c r="E7" s="121"/>
      <c r="F7" s="23"/>
      <c r="G7" s="116"/>
    </row>
    <row r="8" spans="2:9" ht="19.5" x14ac:dyDescent="0.2">
      <c r="B8" s="22">
        <v>4</v>
      </c>
      <c r="C8" s="120"/>
      <c r="D8" s="22"/>
      <c r="E8" s="120"/>
      <c r="F8" s="23"/>
      <c r="G8" s="117"/>
    </row>
    <row r="9" spans="2:9" ht="19.5" x14ac:dyDescent="0.2">
      <c r="B9" s="22">
        <v>5</v>
      </c>
      <c r="C9" s="121"/>
      <c r="D9" s="22"/>
      <c r="E9" s="121"/>
      <c r="F9" s="23"/>
      <c r="G9" s="116"/>
    </row>
    <row r="10" spans="2:9" ht="19.5" x14ac:dyDescent="0.2">
      <c r="B10" s="22">
        <v>6</v>
      </c>
      <c r="C10" s="120"/>
      <c r="D10" s="22"/>
      <c r="E10" s="120"/>
      <c r="F10" s="23"/>
      <c r="G10" s="117"/>
    </row>
    <row r="11" spans="2:9" ht="19.5" x14ac:dyDescent="0.2">
      <c r="B11" s="22">
        <v>7</v>
      </c>
      <c r="C11" s="121"/>
      <c r="D11" s="22"/>
      <c r="E11" s="121"/>
      <c r="F11" s="23"/>
      <c r="G11" s="116"/>
    </row>
    <row r="12" spans="2:9" ht="23.25" customHeight="1" x14ac:dyDescent="0.2">
      <c r="B12" s="173" t="s">
        <v>78</v>
      </c>
      <c r="C12" s="173"/>
      <c r="D12" s="173"/>
      <c r="E12" s="173"/>
      <c r="F12" s="21"/>
      <c r="G12" s="135">
        <f>SUM(G5:G11)</f>
        <v>0</v>
      </c>
      <c r="I12" s="18"/>
    </row>
    <row r="13" spans="2:9" ht="18" customHeight="1" x14ac:dyDescent="0.2">
      <c r="B13" s="174" t="s">
        <v>47</v>
      </c>
      <c r="C13" s="174"/>
      <c r="D13" s="175" t="s">
        <v>53</v>
      </c>
      <c r="E13" s="175"/>
      <c r="F13" s="175" t="s">
        <v>48</v>
      </c>
      <c r="G13" s="175"/>
    </row>
    <row r="14" spans="2:9" ht="18" customHeight="1" x14ac:dyDescent="0.2">
      <c r="B14" s="174"/>
      <c r="C14" s="174"/>
      <c r="D14" s="175"/>
      <c r="E14" s="175"/>
      <c r="F14" s="175"/>
      <c r="G14" s="175"/>
    </row>
    <row r="15" spans="2:9" ht="9" customHeight="1" x14ac:dyDescent="0.2">
      <c r="B15" s="174"/>
      <c r="C15" s="174"/>
      <c r="D15" s="175"/>
      <c r="E15" s="175"/>
      <c r="F15" s="175"/>
      <c r="G15" s="175"/>
    </row>
    <row r="16" spans="2:9" ht="6.75" customHeight="1" x14ac:dyDescent="0.2">
      <c r="B16" s="174"/>
      <c r="C16" s="174"/>
      <c r="D16" s="175"/>
      <c r="E16" s="175"/>
      <c r="F16" s="175"/>
      <c r="G16" s="175"/>
    </row>
    <row r="17" spans="2:7" ht="14.25" customHeight="1" x14ac:dyDescent="0.2">
      <c r="B17" s="174"/>
      <c r="C17" s="174"/>
      <c r="D17" s="175"/>
      <c r="E17" s="175"/>
      <c r="F17" s="175"/>
      <c r="G17" s="175"/>
    </row>
  </sheetData>
  <autoFilter ref="B4:G4" xr:uid="{00000000-0009-0000-0000-000001000000}"/>
  <mergeCells count="6">
    <mergeCell ref="B2:F2"/>
    <mergeCell ref="B3:G3"/>
    <mergeCell ref="B12:E12"/>
    <mergeCell ref="B13:C17"/>
    <mergeCell ref="F13:G17"/>
    <mergeCell ref="D13:E17"/>
  </mergeCells>
  <phoneticPr fontId="16" type="noConversion"/>
  <conditionalFormatting sqref="E1:E1048576">
    <cfRule type="duplicateValues" dxfId="1" priority="1"/>
  </conditionalFormatting>
  <dataValidations count="2">
    <dataValidation type="custom" allowBlank="1" showInputMessage="1" showErrorMessage="1" sqref="F13:G17" xr:uid="{00000000-0002-0000-0100-000000000000}">
      <formula1>COUNTIFS(E:E,F13)&lt;2</formula1>
    </dataValidation>
    <dataValidation type="custom" allowBlank="1" showInputMessage="1" showErrorMessage="1" sqref="E18:F1048576 E2:F12" xr:uid="{00000000-0002-0000-0100-000001000000}">
      <formula1>COUNTIFS(E:E,E2)&lt;2</formula1>
    </dataValidation>
  </dataValidations>
  <pageMargins left="0.25" right="0.25" top="0.75" bottom="0.75" header="0.3" footer="0.3"/>
  <pageSetup scale="9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F17"/>
  <sheetViews>
    <sheetView showGridLines="0" rightToLeft="1" tabSelected="1" zoomScale="96" zoomScaleNormal="96" workbookViewId="0">
      <selection activeCell="L26" sqref="L26"/>
    </sheetView>
  </sheetViews>
  <sheetFormatPr defaultColWidth="9" defaultRowHeight="18" x14ac:dyDescent="0.2"/>
  <cols>
    <col min="1" max="1" width="2.25" style="3" customWidth="1"/>
    <col min="2" max="2" width="4" style="3" customWidth="1"/>
    <col min="3" max="3" width="14.75" style="3" bestFit="1" customWidth="1"/>
    <col min="4" max="4" width="25.25" style="3" customWidth="1"/>
    <col min="5" max="5" width="33.5" style="20" customWidth="1"/>
    <col min="6" max="6" width="16.375" style="62" bestFit="1" customWidth="1"/>
    <col min="7" max="16384" width="9" style="3"/>
  </cols>
  <sheetData>
    <row r="1" spans="2:6" ht="5.25" customHeight="1" x14ac:dyDescent="0.2"/>
    <row r="2" spans="2:6" ht="32.25" x14ac:dyDescent="0.2">
      <c r="B2" s="118" t="s">
        <v>25</v>
      </c>
      <c r="C2" s="118"/>
      <c r="D2" s="118"/>
      <c r="E2" s="176" t="s">
        <v>90</v>
      </c>
      <c r="F2" s="176"/>
    </row>
    <row r="3" spans="2:6" ht="21" x14ac:dyDescent="0.2">
      <c r="B3" s="177" t="s">
        <v>89</v>
      </c>
      <c r="C3" s="177"/>
      <c r="D3" s="177"/>
      <c r="E3" s="177"/>
      <c r="F3" s="177"/>
    </row>
    <row r="4" spans="2:6" ht="21" x14ac:dyDescent="0.2">
      <c r="B4" s="122" t="s">
        <v>0</v>
      </c>
      <c r="C4" s="122" t="s">
        <v>22</v>
      </c>
      <c r="D4" s="122" t="s">
        <v>19</v>
      </c>
      <c r="E4" s="113" t="s">
        <v>21</v>
      </c>
      <c r="F4" s="133" t="s">
        <v>18</v>
      </c>
    </row>
    <row r="5" spans="2:6" ht="21" x14ac:dyDescent="0.55000000000000004">
      <c r="B5" s="63">
        <v>1</v>
      </c>
      <c r="C5" s="66"/>
      <c r="D5" s="66"/>
      <c r="E5" s="73"/>
      <c r="F5" s="67"/>
    </row>
    <row r="6" spans="2:6" ht="21" x14ac:dyDescent="0.55000000000000004">
      <c r="B6" s="63">
        <v>2</v>
      </c>
      <c r="C6" s="68"/>
      <c r="D6" s="68"/>
      <c r="E6" s="74"/>
      <c r="F6" s="69"/>
    </row>
    <row r="7" spans="2:6" ht="21" x14ac:dyDescent="0.55000000000000004">
      <c r="B7" s="63">
        <v>3</v>
      </c>
      <c r="C7" s="66"/>
      <c r="D7" s="66"/>
      <c r="E7" s="73"/>
      <c r="F7" s="67"/>
    </row>
    <row r="8" spans="2:6" ht="21" x14ac:dyDescent="0.55000000000000004">
      <c r="B8" s="63">
        <v>4</v>
      </c>
      <c r="C8" s="68"/>
      <c r="D8" s="68"/>
      <c r="E8" s="74"/>
      <c r="F8" s="69"/>
    </row>
    <row r="9" spans="2:6" ht="21" x14ac:dyDescent="0.55000000000000004">
      <c r="B9" s="63">
        <v>5</v>
      </c>
      <c r="C9" s="66"/>
      <c r="D9" s="66"/>
      <c r="E9" s="73"/>
      <c r="F9" s="67"/>
    </row>
    <row r="10" spans="2:6" ht="21" x14ac:dyDescent="0.55000000000000004">
      <c r="B10" s="63">
        <v>6</v>
      </c>
      <c r="C10" s="68"/>
      <c r="D10" s="68"/>
      <c r="E10" s="74"/>
      <c r="F10" s="69"/>
    </row>
    <row r="11" spans="2:6" ht="21" x14ac:dyDescent="0.55000000000000004">
      <c r="B11" s="63">
        <v>7</v>
      </c>
      <c r="C11" s="66"/>
      <c r="D11" s="66"/>
      <c r="E11" s="73"/>
      <c r="F11" s="67"/>
    </row>
    <row r="12" spans="2:6" ht="26.25" x14ac:dyDescent="0.2">
      <c r="B12" s="178" t="s">
        <v>44</v>
      </c>
      <c r="C12" s="178"/>
      <c r="D12" s="178"/>
      <c r="E12" s="178"/>
      <c r="F12" s="134">
        <f>SUM(F5:F11)</f>
        <v>0</v>
      </c>
    </row>
    <row r="13" spans="2:6" ht="18" customHeight="1" x14ac:dyDescent="0.2">
      <c r="B13" s="174" t="s">
        <v>47</v>
      </c>
      <c r="C13" s="174"/>
      <c r="D13" s="175" t="s">
        <v>53</v>
      </c>
      <c r="E13" s="175"/>
      <c r="F13" s="175" t="s">
        <v>48</v>
      </c>
    </row>
    <row r="14" spans="2:6" ht="13.5" customHeight="1" x14ac:dyDescent="0.2">
      <c r="B14" s="174"/>
      <c r="C14" s="174"/>
      <c r="D14" s="175"/>
      <c r="E14" s="175"/>
      <c r="F14" s="175"/>
    </row>
    <row r="15" spans="2:6" ht="12" customHeight="1" x14ac:dyDescent="0.2">
      <c r="B15" s="174"/>
      <c r="C15" s="174"/>
      <c r="D15" s="175"/>
      <c r="E15" s="175"/>
      <c r="F15" s="175"/>
    </row>
    <row r="16" spans="2:6" ht="12.75" customHeight="1" x14ac:dyDescent="0.2">
      <c r="B16" s="174"/>
      <c r="C16" s="174"/>
      <c r="D16" s="175"/>
      <c r="E16" s="175"/>
      <c r="F16" s="175"/>
    </row>
    <row r="17" spans="2:6" ht="11.25" customHeight="1" x14ac:dyDescent="0.2">
      <c r="B17" s="174"/>
      <c r="C17" s="174"/>
      <c r="D17" s="175"/>
      <c r="E17" s="175"/>
      <c r="F17" s="175"/>
    </row>
  </sheetData>
  <autoFilter ref="B4:F12" xr:uid="{00000000-0009-0000-0000-000002000000}"/>
  <mergeCells count="6">
    <mergeCell ref="E2:F2"/>
    <mergeCell ref="B3:F3"/>
    <mergeCell ref="B12:E12"/>
    <mergeCell ref="B13:C17"/>
    <mergeCell ref="D13:E17"/>
    <mergeCell ref="F13:F17"/>
  </mergeCells>
  <phoneticPr fontId="16" type="noConversion"/>
  <dataValidations count="1">
    <dataValidation type="custom" allowBlank="1" showInputMessage="1" showErrorMessage="1" sqref="F13" xr:uid="{00000000-0002-0000-0200-000000000000}">
      <formula1>COUNTIFS(E:E,F13)&lt;2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F29"/>
  <sheetViews>
    <sheetView showGridLines="0" rightToLeft="1" tabSelected="1" zoomScaleNormal="100" workbookViewId="0">
      <selection activeCell="L26" sqref="L26"/>
    </sheetView>
  </sheetViews>
  <sheetFormatPr defaultColWidth="9" defaultRowHeight="18" x14ac:dyDescent="0.2"/>
  <cols>
    <col min="1" max="1" width="9" style="3"/>
    <col min="2" max="2" width="4.75" style="3" bestFit="1" customWidth="1"/>
    <col min="3" max="3" width="12.375" style="3" customWidth="1"/>
    <col min="4" max="4" width="22.25" style="3" bestFit="1" customWidth="1"/>
    <col min="5" max="5" width="38.125" style="75" bestFit="1" customWidth="1"/>
    <col min="6" max="6" width="11.25" style="4" bestFit="1" customWidth="1"/>
    <col min="7" max="7" width="9" style="3"/>
    <col min="8" max="8" width="42" style="3" bestFit="1" customWidth="1"/>
    <col min="9" max="16384" width="9" style="3"/>
  </cols>
  <sheetData>
    <row r="1" spans="2:6" ht="8.25" customHeight="1" x14ac:dyDescent="0.2"/>
    <row r="2" spans="2:6" ht="32.25" x14ac:dyDescent="0.2">
      <c r="B2" s="119" t="s">
        <v>25</v>
      </c>
      <c r="C2" s="119"/>
      <c r="D2" s="119"/>
      <c r="E2" s="176" t="s">
        <v>88</v>
      </c>
      <c r="F2" s="176"/>
    </row>
    <row r="3" spans="2:6" ht="19.5" x14ac:dyDescent="0.2">
      <c r="B3" s="172" t="s">
        <v>87</v>
      </c>
      <c r="C3" s="172"/>
      <c r="D3" s="172"/>
      <c r="E3" s="172"/>
      <c r="F3" s="172"/>
    </row>
    <row r="4" spans="2:6" ht="21" x14ac:dyDescent="0.2">
      <c r="B4" s="122" t="s">
        <v>0</v>
      </c>
      <c r="C4" s="123" t="s">
        <v>22</v>
      </c>
      <c r="D4" s="123" t="s">
        <v>19</v>
      </c>
      <c r="E4" s="123" t="s">
        <v>20</v>
      </c>
      <c r="F4" s="124" t="s">
        <v>18</v>
      </c>
    </row>
    <row r="5" spans="2:6" ht="21" x14ac:dyDescent="0.2">
      <c r="B5" s="122">
        <v>2</v>
      </c>
      <c r="C5" s="125">
        <v>1086</v>
      </c>
      <c r="D5" s="126" t="s">
        <v>70</v>
      </c>
      <c r="E5" s="126" t="s">
        <v>79</v>
      </c>
      <c r="F5" s="127">
        <v>7984000</v>
      </c>
    </row>
    <row r="6" spans="2:6" ht="21" x14ac:dyDescent="0.2">
      <c r="B6" s="122">
        <v>3</v>
      </c>
      <c r="C6" s="128"/>
      <c r="D6" s="129"/>
      <c r="E6" s="129"/>
      <c r="F6" s="130"/>
    </row>
    <row r="7" spans="2:6" ht="21" x14ac:dyDescent="0.2">
      <c r="B7" s="122">
        <v>4</v>
      </c>
      <c r="C7" s="125"/>
      <c r="D7" s="126"/>
      <c r="E7" s="126"/>
      <c r="F7" s="127"/>
    </row>
    <row r="8" spans="2:6" ht="21" x14ac:dyDescent="0.2">
      <c r="B8" s="122">
        <v>5</v>
      </c>
      <c r="C8" s="128"/>
      <c r="D8" s="126"/>
      <c r="E8" s="129"/>
      <c r="F8" s="130"/>
    </row>
    <row r="9" spans="2:6" ht="21" x14ac:dyDescent="0.2">
      <c r="B9" s="122">
        <v>6</v>
      </c>
      <c r="C9" s="125"/>
      <c r="D9" s="126"/>
      <c r="E9" s="126"/>
      <c r="F9" s="127"/>
    </row>
    <row r="10" spans="2:6" ht="21" x14ac:dyDescent="0.2">
      <c r="B10" s="122">
        <v>7</v>
      </c>
      <c r="C10" s="128"/>
      <c r="D10" s="129"/>
      <c r="E10" s="129"/>
      <c r="F10" s="130"/>
    </row>
    <row r="11" spans="2:6" ht="21" hidden="1" x14ac:dyDescent="0.2">
      <c r="B11" s="122">
        <v>8</v>
      </c>
      <c r="C11" s="125"/>
      <c r="D11" s="126"/>
      <c r="E11" s="126"/>
      <c r="F11" s="127"/>
    </row>
    <row r="12" spans="2:6" ht="21" hidden="1" x14ac:dyDescent="0.2">
      <c r="B12" s="122">
        <v>9</v>
      </c>
      <c r="C12" s="128"/>
      <c r="D12" s="129"/>
      <c r="E12" s="129"/>
      <c r="F12" s="130"/>
    </row>
    <row r="13" spans="2:6" ht="21" hidden="1" x14ac:dyDescent="0.2">
      <c r="B13" s="122">
        <v>10</v>
      </c>
      <c r="C13" s="125"/>
      <c r="D13" s="126"/>
      <c r="E13" s="126"/>
      <c r="F13" s="127"/>
    </row>
    <row r="14" spans="2:6" ht="21" hidden="1" x14ac:dyDescent="0.2">
      <c r="B14" s="122">
        <v>11</v>
      </c>
      <c r="C14" s="128"/>
      <c r="D14" s="129"/>
      <c r="E14" s="129"/>
      <c r="F14" s="130"/>
    </row>
    <row r="15" spans="2:6" ht="21" hidden="1" x14ac:dyDescent="0.2">
      <c r="B15" s="122">
        <v>12</v>
      </c>
      <c r="C15" s="125"/>
      <c r="D15" s="126"/>
      <c r="E15" s="126"/>
      <c r="F15" s="127"/>
    </row>
    <row r="16" spans="2:6" ht="21" hidden="1" x14ac:dyDescent="0.2">
      <c r="B16" s="122">
        <v>13</v>
      </c>
      <c r="C16" s="128"/>
      <c r="D16" s="129"/>
      <c r="E16" s="129"/>
      <c r="F16" s="130"/>
    </row>
    <row r="17" spans="2:6" ht="21" hidden="1" x14ac:dyDescent="0.2">
      <c r="B17" s="122">
        <v>14</v>
      </c>
      <c r="C17" s="125"/>
      <c r="D17" s="126"/>
      <c r="E17" s="126"/>
      <c r="F17" s="127"/>
    </row>
    <row r="18" spans="2:6" ht="21" hidden="1" x14ac:dyDescent="0.2">
      <c r="B18" s="122">
        <v>15</v>
      </c>
      <c r="C18" s="128"/>
      <c r="D18" s="129"/>
      <c r="E18" s="129"/>
      <c r="F18" s="130"/>
    </row>
    <row r="19" spans="2:6" ht="21" hidden="1" x14ac:dyDescent="0.2">
      <c r="B19" s="122">
        <v>16</v>
      </c>
      <c r="C19" s="125"/>
      <c r="D19" s="126"/>
      <c r="E19" s="126"/>
      <c r="F19" s="127"/>
    </row>
    <row r="20" spans="2:6" ht="21" hidden="1" x14ac:dyDescent="0.2">
      <c r="B20" s="122">
        <v>17</v>
      </c>
      <c r="C20" s="128"/>
      <c r="D20" s="129"/>
      <c r="E20" s="129"/>
      <c r="F20" s="130"/>
    </row>
    <row r="21" spans="2:6" ht="21" hidden="1" x14ac:dyDescent="0.2">
      <c r="B21" s="122">
        <v>18</v>
      </c>
      <c r="C21" s="125"/>
      <c r="D21" s="126"/>
      <c r="E21" s="126"/>
      <c r="F21" s="127"/>
    </row>
    <row r="22" spans="2:6" ht="21" hidden="1" x14ac:dyDescent="0.2">
      <c r="B22" s="122">
        <v>19</v>
      </c>
      <c r="C22" s="128"/>
      <c r="D22" s="129"/>
      <c r="E22" s="129"/>
      <c r="F22" s="130"/>
    </row>
    <row r="23" spans="2:6" ht="21" hidden="1" x14ac:dyDescent="0.2">
      <c r="B23" s="122">
        <v>20</v>
      </c>
      <c r="C23" s="125"/>
      <c r="D23" s="126"/>
      <c r="E23" s="126"/>
      <c r="F23" s="127"/>
    </row>
    <row r="24" spans="2:6" ht="21" x14ac:dyDescent="0.2">
      <c r="B24" s="131"/>
      <c r="C24" s="179" t="s">
        <v>44</v>
      </c>
      <c r="D24" s="179"/>
      <c r="E24" s="179"/>
      <c r="F24" s="132">
        <f>SUM(F5:F23)</f>
        <v>7984000</v>
      </c>
    </row>
    <row r="25" spans="2:6" ht="18" customHeight="1" x14ac:dyDescent="0.2">
      <c r="B25" s="174" t="s">
        <v>47</v>
      </c>
      <c r="C25" s="174"/>
      <c r="D25" s="175" t="s">
        <v>53</v>
      </c>
      <c r="E25" s="175"/>
      <c r="F25" s="175" t="s">
        <v>48</v>
      </c>
    </row>
    <row r="26" spans="2:6" ht="18" customHeight="1" x14ac:dyDescent="0.2">
      <c r="B26" s="174"/>
      <c r="C26" s="174"/>
      <c r="D26" s="175"/>
      <c r="E26" s="175"/>
      <c r="F26" s="175"/>
    </row>
    <row r="27" spans="2:6" ht="18" customHeight="1" x14ac:dyDescent="0.2">
      <c r="B27" s="174"/>
      <c r="C27" s="174"/>
      <c r="D27" s="175"/>
      <c r="E27" s="175"/>
      <c r="F27" s="175"/>
    </row>
    <row r="28" spans="2:6" ht="18" customHeight="1" x14ac:dyDescent="0.2">
      <c r="B28" s="174"/>
      <c r="C28" s="174"/>
      <c r="D28" s="175"/>
      <c r="E28" s="175"/>
      <c r="F28" s="175"/>
    </row>
    <row r="29" spans="2:6" ht="18.75" customHeight="1" x14ac:dyDescent="0.2">
      <c r="B29" s="174"/>
      <c r="C29" s="174"/>
      <c r="D29" s="175"/>
      <c r="E29" s="175"/>
      <c r="F29" s="175"/>
    </row>
  </sheetData>
  <autoFilter ref="B4:F4" xr:uid="{00000000-0009-0000-0000-000003000000}">
    <sortState xmlns:xlrd2="http://schemas.microsoft.com/office/spreadsheetml/2017/richdata2" ref="B4:F5">
      <sortCondition ref="C4"/>
    </sortState>
  </autoFilter>
  <mergeCells count="6">
    <mergeCell ref="E2:F2"/>
    <mergeCell ref="B3:F3"/>
    <mergeCell ref="C24:E24"/>
    <mergeCell ref="B25:C29"/>
    <mergeCell ref="D25:E29"/>
    <mergeCell ref="F25:F29"/>
  </mergeCells>
  <phoneticPr fontId="16" type="noConversion"/>
  <dataValidations count="1">
    <dataValidation type="custom" allowBlank="1" showInputMessage="1" showErrorMessage="1" sqref="F25" xr:uid="{00000000-0002-0000-0300-000000000000}">
      <formula1>COUNTIFS(E:E,F25)&lt;2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B2:F15"/>
  <sheetViews>
    <sheetView showGridLines="0" rightToLeft="1" tabSelected="1" workbookViewId="0">
      <selection activeCell="L26" sqref="L26"/>
    </sheetView>
  </sheetViews>
  <sheetFormatPr defaultColWidth="9" defaultRowHeight="18" x14ac:dyDescent="0.2"/>
  <cols>
    <col min="1" max="1" width="2.625" style="3" customWidth="1"/>
    <col min="2" max="2" width="5.625" style="3" customWidth="1"/>
    <col min="3" max="3" width="16.625" style="3" bestFit="1" customWidth="1"/>
    <col min="4" max="4" width="29.125" style="72" bestFit="1" customWidth="1"/>
    <col min="5" max="5" width="46.25" style="20" bestFit="1" customWidth="1"/>
    <col min="6" max="6" width="12.125" style="4" bestFit="1" customWidth="1"/>
    <col min="7" max="9" width="9" style="3"/>
    <col min="10" max="10" width="10" style="3" bestFit="1" customWidth="1"/>
    <col min="11" max="16384" width="9" style="3"/>
  </cols>
  <sheetData>
    <row r="2" spans="2:6" ht="36" x14ac:dyDescent="0.2">
      <c r="B2" s="109" t="s">
        <v>25</v>
      </c>
      <c r="C2" s="109"/>
      <c r="D2" s="109"/>
      <c r="E2" s="180" t="s">
        <v>86</v>
      </c>
      <c r="F2" s="180"/>
    </row>
    <row r="3" spans="2:6" ht="19.5" x14ac:dyDescent="0.2">
      <c r="B3" s="172" t="s">
        <v>85</v>
      </c>
      <c r="C3" s="172"/>
      <c r="D3" s="172"/>
      <c r="E3" s="172"/>
      <c r="F3" s="172"/>
    </row>
    <row r="4" spans="2:6" ht="19.5" x14ac:dyDescent="0.2">
      <c r="B4" s="25" t="s">
        <v>0</v>
      </c>
      <c r="C4" s="25" t="s">
        <v>22</v>
      </c>
      <c r="D4" s="112" t="s">
        <v>32</v>
      </c>
      <c r="E4" s="113" t="s">
        <v>27</v>
      </c>
      <c r="F4" s="114" t="s">
        <v>18</v>
      </c>
    </row>
    <row r="5" spans="2:6" ht="19.5" x14ac:dyDescent="0.2">
      <c r="B5" s="25">
        <v>1</v>
      </c>
      <c r="C5" s="76">
        <v>1133</v>
      </c>
      <c r="D5" s="66" t="s">
        <v>69</v>
      </c>
      <c r="E5" s="73" t="s">
        <v>80</v>
      </c>
      <c r="F5" s="116">
        <v>20000000</v>
      </c>
    </row>
    <row r="6" spans="2:6" ht="19.5" x14ac:dyDescent="0.2">
      <c r="B6" s="25">
        <v>2</v>
      </c>
      <c r="C6" s="79"/>
      <c r="D6" s="68"/>
      <c r="E6" s="74"/>
      <c r="F6" s="117"/>
    </row>
    <row r="7" spans="2:6" ht="19.5" x14ac:dyDescent="0.2">
      <c r="B7" s="25">
        <v>3</v>
      </c>
      <c r="C7" s="76"/>
      <c r="D7" s="66"/>
      <c r="E7" s="73"/>
      <c r="F7" s="116"/>
    </row>
    <row r="8" spans="2:6" ht="19.5" x14ac:dyDescent="0.2">
      <c r="B8" s="25">
        <v>4</v>
      </c>
      <c r="C8" s="76"/>
      <c r="D8" s="66"/>
      <c r="E8" s="73"/>
      <c r="F8" s="116"/>
    </row>
    <row r="9" spans="2:6" ht="19.5" x14ac:dyDescent="0.2">
      <c r="B9" s="25">
        <v>5</v>
      </c>
      <c r="C9" s="76"/>
      <c r="D9" s="66"/>
      <c r="E9" s="73"/>
      <c r="F9" s="116"/>
    </row>
    <row r="10" spans="2:6" ht="19.5" x14ac:dyDescent="0.2">
      <c r="B10" s="181">
        <v>3</v>
      </c>
      <c r="C10" s="181"/>
      <c r="D10" s="181"/>
      <c r="E10" s="181"/>
      <c r="F10" s="115">
        <f>SUM(F5:F9)</f>
        <v>20000000</v>
      </c>
    </row>
    <row r="11" spans="2:6" ht="18" customHeight="1" x14ac:dyDescent="0.2">
      <c r="B11" s="174" t="s">
        <v>47</v>
      </c>
      <c r="C11" s="174"/>
      <c r="D11" s="175" t="s">
        <v>53</v>
      </c>
      <c r="E11" s="175"/>
      <c r="F11" s="175" t="s">
        <v>48</v>
      </c>
    </row>
    <row r="12" spans="2:6" ht="18" customHeight="1" x14ac:dyDescent="0.2">
      <c r="B12" s="174"/>
      <c r="C12" s="174"/>
      <c r="D12" s="175"/>
      <c r="E12" s="175"/>
      <c r="F12" s="175"/>
    </row>
    <row r="13" spans="2:6" ht="18" customHeight="1" x14ac:dyDescent="0.2">
      <c r="B13" s="174"/>
      <c r="C13" s="174"/>
      <c r="D13" s="175"/>
      <c r="E13" s="175"/>
      <c r="F13" s="175"/>
    </row>
    <row r="14" spans="2:6" ht="18" customHeight="1" x14ac:dyDescent="0.2">
      <c r="B14" s="174"/>
      <c r="C14" s="174"/>
      <c r="D14" s="175"/>
      <c r="E14" s="175"/>
      <c r="F14" s="175"/>
    </row>
    <row r="15" spans="2:6" ht="18.75" customHeight="1" x14ac:dyDescent="0.2">
      <c r="B15" s="174"/>
      <c r="C15" s="174"/>
      <c r="D15" s="175"/>
      <c r="E15" s="175"/>
      <c r="F15" s="175"/>
    </row>
  </sheetData>
  <autoFilter ref="B4:F10" xr:uid="{00000000-0009-0000-0000-000004000000}"/>
  <mergeCells count="6">
    <mergeCell ref="E2:F2"/>
    <mergeCell ref="B3:F3"/>
    <mergeCell ref="B10:E10"/>
    <mergeCell ref="B11:C15"/>
    <mergeCell ref="D11:E15"/>
    <mergeCell ref="F11:F15"/>
  </mergeCells>
  <conditionalFormatting sqref="E11:E15">
    <cfRule type="duplicateValues" dxfId="0" priority="1"/>
  </conditionalFormatting>
  <dataValidations count="1">
    <dataValidation type="custom" allowBlank="1" showInputMessage="1" showErrorMessage="1" sqref="F11" xr:uid="{00000000-0002-0000-0400-000000000000}">
      <formula1>COUNTIFS(E:E,F11)&lt;2</formula1>
    </dataValidation>
  </dataValidation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I20"/>
  <sheetViews>
    <sheetView showGridLines="0" rightToLeft="1" tabSelected="1" workbookViewId="0">
      <selection activeCell="L26" sqref="L26"/>
    </sheetView>
  </sheetViews>
  <sheetFormatPr defaultColWidth="11.25" defaultRowHeight="14.25" x14ac:dyDescent="0.2"/>
  <cols>
    <col min="1" max="1" width="1.875" style="14" customWidth="1"/>
    <col min="2" max="2" width="8.875" style="14" customWidth="1"/>
    <col min="3" max="3" width="15.75" style="14" customWidth="1"/>
    <col min="4" max="4" width="12.875" style="14" customWidth="1"/>
    <col min="5" max="5" width="24.625" style="14" bestFit="1" customWidth="1"/>
    <col min="6" max="6" width="17.875" style="14" bestFit="1" customWidth="1"/>
    <col min="7" max="7" width="33.75" style="14" customWidth="1"/>
    <col min="8" max="16384" width="11.25" style="14"/>
  </cols>
  <sheetData>
    <row r="2" spans="2:7" ht="36" x14ac:dyDescent="0.2">
      <c r="B2" s="171" t="s">
        <v>25</v>
      </c>
      <c r="C2" s="171"/>
      <c r="D2" s="171"/>
      <c r="E2" s="171"/>
      <c r="F2" s="171"/>
      <c r="G2" s="108" t="s">
        <v>29</v>
      </c>
    </row>
    <row r="3" spans="2:7" ht="21" x14ac:dyDescent="0.2">
      <c r="B3" s="184" t="s">
        <v>84</v>
      </c>
      <c r="C3" s="184"/>
      <c r="D3" s="184"/>
      <c r="E3" s="184"/>
      <c r="F3" s="184"/>
      <c r="G3" s="184"/>
    </row>
    <row r="4" spans="2:7" x14ac:dyDescent="0.2">
      <c r="B4" s="94" t="s">
        <v>26</v>
      </c>
      <c r="C4" s="94" t="s">
        <v>22</v>
      </c>
      <c r="D4" s="94" t="s">
        <v>46</v>
      </c>
      <c r="E4" s="94" t="s">
        <v>42</v>
      </c>
      <c r="F4" s="94" t="s">
        <v>18</v>
      </c>
      <c r="G4" s="94" t="s">
        <v>5</v>
      </c>
    </row>
    <row r="5" spans="2:7" x14ac:dyDescent="0.2">
      <c r="B5" s="94"/>
      <c r="C5" s="68"/>
      <c r="D5" s="68"/>
      <c r="E5" s="68"/>
      <c r="F5" s="69"/>
      <c r="G5" s="68"/>
    </row>
    <row r="6" spans="2:7" x14ac:dyDescent="0.2">
      <c r="B6" s="94"/>
      <c r="C6" s="64"/>
      <c r="D6" s="71"/>
      <c r="E6" s="64"/>
      <c r="F6" s="65"/>
      <c r="G6" s="64"/>
    </row>
    <row r="7" spans="2:7" x14ac:dyDescent="0.2">
      <c r="B7" s="94"/>
      <c r="C7" s="68"/>
      <c r="D7" s="68"/>
      <c r="E7" s="68"/>
      <c r="F7" s="69"/>
      <c r="G7" s="68"/>
    </row>
    <row r="8" spans="2:7" ht="33.75" x14ac:dyDescent="0.2">
      <c r="B8" s="182" t="s">
        <v>12</v>
      </c>
      <c r="C8" s="182"/>
      <c r="D8" s="182"/>
      <c r="E8" s="182"/>
      <c r="F8" s="111">
        <f>SUBTOTAL(109,Table3[مبلغ])</f>
        <v>0</v>
      </c>
      <c r="G8" s="106"/>
    </row>
    <row r="9" spans="2:7" ht="10.5" customHeight="1" x14ac:dyDescent="0.2">
      <c r="B9" s="183" t="s">
        <v>51</v>
      </c>
      <c r="C9" s="183"/>
      <c r="D9" s="183"/>
      <c r="E9" s="183" t="s">
        <v>53</v>
      </c>
      <c r="F9" s="183"/>
      <c r="G9" s="183" t="s">
        <v>52</v>
      </c>
    </row>
    <row r="10" spans="2:7" ht="48.75" customHeight="1" x14ac:dyDescent="0.2">
      <c r="B10" s="183"/>
      <c r="C10" s="183"/>
      <c r="D10" s="183"/>
      <c r="E10" s="183"/>
      <c r="F10" s="183"/>
      <c r="G10" s="183"/>
    </row>
    <row r="11" spans="2:7" x14ac:dyDescent="0.2">
      <c r="B11" s="110"/>
    </row>
    <row r="15" spans="2:7" x14ac:dyDescent="0.2">
      <c r="G15" s="15"/>
    </row>
    <row r="20" spans="9:9" ht="45" customHeight="1" x14ac:dyDescent="0.2">
      <c r="I20" s="19"/>
    </row>
  </sheetData>
  <mergeCells count="6">
    <mergeCell ref="B2:F2"/>
    <mergeCell ref="B8:E8"/>
    <mergeCell ref="G9:G10"/>
    <mergeCell ref="B9:D10"/>
    <mergeCell ref="E9:F10"/>
    <mergeCell ref="B3:G3"/>
  </mergeCells>
  <phoneticPr fontId="16" type="noConversion"/>
  <pageMargins left="0.25" right="0.25" top="0.75" bottom="0.75" header="0.3" footer="0.3"/>
  <pageSetup paperSize="11" scale="78" fitToHeight="0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B2:G23"/>
  <sheetViews>
    <sheetView showGridLines="0" rightToLeft="1" tabSelected="1" zoomScaleNormal="100" workbookViewId="0">
      <selection activeCell="L26" sqref="L26"/>
    </sheetView>
  </sheetViews>
  <sheetFormatPr defaultColWidth="9" defaultRowHeight="18" x14ac:dyDescent="0.2"/>
  <cols>
    <col min="1" max="1" width="2.875" style="3" customWidth="1"/>
    <col min="2" max="2" width="6.375" style="3" customWidth="1"/>
    <col min="3" max="3" width="9.875" style="3" customWidth="1"/>
    <col min="4" max="4" width="17.625" style="3" customWidth="1"/>
    <col min="5" max="5" width="19" style="3" customWidth="1"/>
    <col min="6" max="6" width="41" style="4" customWidth="1"/>
    <col min="7" max="16384" width="9" style="3"/>
  </cols>
  <sheetData>
    <row r="2" spans="2:6" ht="36" x14ac:dyDescent="0.2">
      <c r="B2" s="180" t="s">
        <v>25</v>
      </c>
      <c r="C2" s="180"/>
      <c r="D2" s="180"/>
      <c r="E2" s="180"/>
      <c r="F2" s="108" t="s">
        <v>82</v>
      </c>
    </row>
    <row r="3" spans="2:6" ht="21" x14ac:dyDescent="0.2">
      <c r="B3" s="184" t="s">
        <v>83</v>
      </c>
      <c r="C3" s="184"/>
      <c r="D3" s="184"/>
      <c r="E3" s="184"/>
      <c r="F3" s="184"/>
    </row>
    <row r="4" spans="2:6" x14ac:dyDescent="0.2">
      <c r="B4" s="91" t="s">
        <v>0</v>
      </c>
      <c r="C4" s="92" t="s">
        <v>22</v>
      </c>
      <c r="D4" s="92" t="s">
        <v>19</v>
      </c>
      <c r="E4" s="92" t="s">
        <v>21</v>
      </c>
      <c r="F4" s="93" t="s">
        <v>18</v>
      </c>
    </row>
    <row r="5" spans="2:6" x14ac:dyDescent="0.2">
      <c r="B5" s="77">
        <v>1</v>
      </c>
      <c r="C5" s="94">
        <v>1278</v>
      </c>
      <c r="D5" s="94" t="s">
        <v>72</v>
      </c>
      <c r="E5" s="94" t="s">
        <v>71</v>
      </c>
      <c r="F5" s="95">
        <v>33040</v>
      </c>
    </row>
    <row r="6" spans="2:6" x14ac:dyDescent="0.2">
      <c r="B6" s="77">
        <v>2</v>
      </c>
      <c r="C6" s="94"/>
      <c r="D6" s="94"/>
      <c r="E6" s="94"/>
      <c r="F6" s="95"/>
    </row>
    <row r="7" spans="2:6" x14ac:dyDescent="0.2">
      <c r="B7" s="96">
        <v>3</v>
      </c>
      <c r="C7" s="97"/>
      <c r="D7" s="97"/>
      <c r="E7" s="97"/>
      <c r="F7" s="98"/>
    </row>
    <row r="8" spans="2:6" ht="22.5" x14ac:dyDescent="0.2">
      <c r="B8" s="181" t="s">
        <v>12</v>
      </c>
      <c r="C8" s="181"/>
      <c r="D8" s="181"/>
      <c r="E8" s="181"/>
      <c r="F8" s="104">
        <f>SUM(F5:F7)</f>
        <v>33040</v>
      </c>
    </row>
    <row r="9" spans="2:6" ht="10.5" customHeight="1" x14ac:dyDescent="0.2">
      <c r="B9" s="183" t="s">
        <v>47</v>
      </c>
      <c r="C9" s="183"/>
      <c r="D9" s="183" t="s">
        <v>53</v>
      </c>
      <c r="E9" s="183" t="s">
        <v>48</v>
      </c>
      <c r="F9" s="183"/>
    </row>
    <row r="10" spans="2:6" ht="8.25" customHeight="1" x14ac:dyDescent="0.2">
      <c r="B10" s="183"/>
      <c r="C10" s="183"/>
      <c r="D10" s="183"/>
      <c r="E10" s="183"/>
      <c r="F10" s="183"/>
    </row>
    <row r="11" spans="2:6" x14ac:dyDescent="0.2">
      <c r="B11" s="183"/>
      <c r="C11" s="183"/>
      <c r="D11" s="183"/>
      <c r="E11" s="183"/>
      <c r="F11" s="183"/>
    </row>
    <row r="12" spans="2:6" x14ac:dyDescent="0.2">
      <c r="B12" s="183"/>
      <c r="C12" s="183"/>
      <c r="D12" s="183"/>
      <c r="E12" s="183"/>
      <c r="F12" s="183"/>
    </row>
    <row r="13" spans="2:6" x14ac:dyDescent="0.2">
      <c r="B13" s="183"/>
      <c r="C13" s="183"/>
      <c r="D13" s="183"/>
      <c r="E13" s="183"/>
      <c r="F13" s="183"/>
    </row>
    <row r="23" spans="7:7" ht="45" customHeight="1" x14ac:dyDescent="0.2">
      <c r="G23" s="18"/>
    </row>
  </sheetData>
  <mergeCells count="6">
    <mergeCell ref="B2:E2"/>
    <mergeCell ref="B9:C13"/>
    <mergeCell ref="D9:D13"/>
    <mergeCell ref="B3:F3"/>
    <mergeCell ref="B8:E8"/>
    <mergeCell ref="E9:F13"/>
  </mergeCells>
  <phoneticPr fontId="16" type="noConversion"/>
  <pageMargins left="0.25" right="0.25" top="0.75" bottom="0.75" header="0.3" footer="0.3"/>
  <pageSetup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B2:F22"/>
  <sheetViews>
    <sheetView rightToLeft="1" tabSelected="1" workbookViewId="0">
      <selection activeCell="L26" sqref="L26"/>
    </sheetView>
  </sheetViews>
  <sheetFormatPr defaultColWidth="9.125" defaultRowHeight="14.25" x14ac:dyDescent="0.2"/>
  <cols>
    <col min="1" max="1" width="2.375" style="14" customWidth="1"/>
    <col min="2" max="2" width="24.25" style="14" customWidth="1"/>
    <col min="3" max="3" width="16.625" style="14" customWidth="1"/>
    <col min="4" max="4" width="18.125" style="14" bestFit="1" customWidth="1"/>
    <col min="5" max="5" width="49.25" style="14" bestFit="1" customWidth="1"/>
    <col min="6" max="16384" width="9.125" style="14"/>
  </cols>
  <sheetData>
    <row r="2" spans="2:5" ht="36" x14ac:dyDescent="0.2">
      <c r="B2" s="109" t="s">
        <v>25</v>
      </c>
      <c r="C2" s="109"/>
      <c r="D2" s="109"/>
      <c r="E2" s="108" t="s">
        <v>29</v>
      </c>
    </row>
    <row r="3" spans="2:5" ht="24" x14ac:dyDescent="0.2">
      <c r="B3" s="185" t="s">
        <v>54</v>
      </c>
      <c r="C3" s="185"/>
      <c r="D3" s="185"/>
      <c r="E3" s="185"/>
    </row>
    <row r="4" spans="2:5" x14ac:dyDescent="0.2">
      <c r="B4" s="82" t="s">
        <v>22</v>
      </c>
      <c r="C4" s="83" t="s">
        <v>32</v>
      </c>
      <c r="D4" s="83" t="s">
        <v>18</v>
      </c>
      <c r="E4" s="84" t="s">
        <v>5</v>
      </c>
    </row>
    <row r="5" spans="2:5" x14ac:dyDescent="0.2">
      <c r="B5" s="85"/>
      <c r="C5" s="86"/>
      <c r="D5" s="86"/>
      <c r="E5" s="87"/>
    </row>
    <row r="6" spans="2:5" x14ac:dyDescent="0.2">
      <c r="B6" s="85"/>
      <c r="C6" s="86"/>
      <c r="D6" s="86"/>
      <c r="E6" s="87"/>
    </row>
    <row r="7" spans="2:5" x14ac:dyDescent="0.2">
      <c r="B7" s="85"/>
      <c r="C7" s="86"/>
      <c r="D7" s="86"/>
      <c r="E7" s="87"/>
    </row>
    <row r="8" spans="2:5" x14ac:dyDescent="0.2">
      <c r="B8" s="88"/>
      <c r="C8" s="89"/>
      <c r="D8" s="89"/>
      <c r="E8" s="90"/>
    </row>
    <row r="9" spans="2:5" ht="33.75" x14ac:dyDescent="0.2">
      <c r="B9" s="186" t="s">
        <v>12</v>
      </c>
      <c r="C9" s="186"/>
      <c r="D9" s="105">
        <f>SUM(D5:D5)</f>
        <v>0</v>
      </c>
      <c r="E9" s="106"/>
    </row>
    <row r="10" spans="2:5" x14ac:dyDescent="0.2">
      <c r="B10" s="183" t="s">
        <v>55</v>
      </c>
      <c r="C10" s="183"/>
      <c r="D10" s="183"/>
      <c r="E10" s="183" t="s">
        <v>56</v>
      </c>
    </row>
    <row r="11" spans="2:5" x14ac:dyDescent="0.2">
      <c r="B11" s="183"/>
      <c r="C11" s="183"/>
      <c r="D11" s="183"/>
      <c r="E11" s="183"/>
    </row>
    <row r="12" spans="2:5" ht="55.5" customHeight="1" x14ac:dyDescent="0.2">
      <c r="B12" s="183" t="s">
        <v>53</v>
      </c>
      <c r="C12" s="183"/>
      <c r="D12" s="183"/>
      <c r="E12" s="183"/>
    </row>
    <row r="22" spans="6:6" ht="45" customHeight="1" x14ac:dyDescent="0.2">
      <c r="F22" s="19"/>
    </row>
  </sheetData>
  <mergeCells count="5">
    <mergeCell ref="B3:E3"/>
    <mergeCell ref="B9:C9"/>
    <mergeCell ref="B10:D11"/>
    <mergeCell ref="E10:E11"/>
    <mergeCell ref="B12:E12"/>
  </mergeCells>
  <pageMargins left="0.25" right="0.25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معرفی</vt:lpstr>
      <vt:lpstr>براورد</vt:lpstr>
      <vt:lpstr>بارنامه</vt:lpstr>
      <vt:lpstr>توزیع و فروش</vt:lpstr>
      <vt:lpstr>عملیاتی</vt:lpstr>
      <vt:lpstr>پرسنلی</vt:lpstr>
      <vt:lpstr>مالیات پرداختی</vt:lpstr>
      <vt:lpstr>سایر هزینه ها</vt:lpstr>
      <vt:lpstr>خرید دارایی ثابت</vt:lpstr>
      <vt:lpstr>جمع هزینه ها</vt:lpstr>
      <vt:lpstr>صورت مغایرت تنخواه</vt:lpstr>
      <vt:lpstr>'صورت مغایرت تنخواه'!Print_Area</vt:lpstr>
    </vt:vector>
  </TitlesOfParts>
  <Manager>https://persianfi.com/</Manager>
  <Company>https://persianfi.com/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https://persianfi.com/</dc:creator>
  <cp:lastModifiedBy>mahdi mozaffary</cp:lastModifiedBy>
  <cp:lastPrinted>2024-07-23T19:57:46Z</cp:lastPrinted>
  <dcterms:created xsi:type="dcterms:W3CDTF">2020-05-28T07:47:20Z</dcterms:created>
  <dcterms:modified xsi:type="dcterms:W3CDTF">2024-07-23T19:57:58Z</dcterms:modified>
  <cp:category>https://persianfi.com/</cp:category>
</cp:coreProperties>
</file>