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site\1\product\مدیریت مالی\محاسبات مالی\"/>
    </mc:Choice>
  </mc:AlternateContent>
  <xr:revisionPtr revIDLastSave="0" documentId="13_ncr:1_{11E547FA-78B8-4DB8-8C13-61AB0F031033}" xr6:coauthVersionLast="47" xr6:coauthVersionMax="47" xr10:uidLastSave="{00000000-0000-0000-0000-000000000000}"/>
  <bookViews>
    <workbookView xWindow="-120" yWindow="-120" windowWidth="20640" windowHeight="11160" tabRatio="818" activeTab="1" xr2:uid="{00000000-000D-0000-FFFF-FFFF00000000}"/>
  </bookViews>
  <sheets>
    <sheet name="معرفی" sheetId="21" r:id="rId1"/>
    <sheet name="فهرست" sheetId="15" r:id="rId2"/>
    <sheet name="هزینه های مورد تایید مالیاتی" sheetId="19" r:id="rId3"/>
    <sheet name="انواع اظهارنامه های مالیاتی" sheetId="2" r:id="rId4"/>
    <sheet name="نرخ های مالیاتی" sheetId="3" r:id="rId5"/>
    <sheet name="نرخ ماده 131" sheetId="4" r:id="rId6"/>
    <sheet name="نرخ مالیات حقوق 1403" sheetId="17" r:id="rId7"/>
    <sheet name="اقلام مشمول و غیرمشمول حقوق" sheetId="18" r:id="rId8"/>
    <sheet name="جرایم مالیات بر در آمد حقوق" sheetId="8" r:id="rId9"/>
    <sheet name="نرخ های قانون ارزش افزوده" sheetId="5" r:id="rId10"/>
    <sheet name="جرایم مالیات بر ارث" sheetId="6" r:id="rId11"/>
    <sheet name="جرایم مالیات بر در آمد املاک" sheetId="7" r:id="rId12"/>
    <sheet name="جرائم مالیات عملکرد اشخاص حقوقی" sheetId="9" r:id="rId13"/>
    <sheet name="جرائم مالیات بردرآمد مشاغل" sheetId="10" r:id="rId14"/>
    <sheet name="جرائم مالیات بر ارزش افزوده" sheetId="11" r:id="rId15"/>
    <sheet name="وظایف مودیان مالیاتی" sheetId="12" r:id="rId16"/>
    <sheet name="چک لیست تغیر و تحول حسابداری" sheetId="20" r:id="rId17"/>
  </sheets>
  <externalReferences>
    <externalReference r:id="rId18"/>
  </externalReferences>
  <definedNames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HKEY">#REF!</definedName>
    <definedName name="TESTKEYS">#REF!</definedName>
    <definedName name="TESTVKEY">#REF!</definedName>
    <definedName name="استخدام">[1]datamodel!$K$5</definedName>
    <definedName name="بیمه_قابل_پرداخت">[1]datamodel!$T$5</definedName>
    <definedName name="ترک_کار">[1]datamodel!$H$5</definedName>
    <definedName name="تعداد_کارمندان_فعلی">[1]datamodel!$D$4</definedName>
    <definedName name="جمع_مالیات_ماه">[1]datamodel!$U$5</definedName>
    <definedName name="خروجی_وجه_نقد">[1]datamodel!$Q$5</definedName>
    <definedName name="عیدی_سنوات__کارمندان_فعال">[1]datamodel!$S$4</definedName>
    <definedName name="ماموریت_ماه_جاری">[1]datamodel!$T$7</definedName>
    <definedName name="موعد_تمدید_قرارداد">[1]datamodel!$M$4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8" l="1"/>
  <c r="J31" i="18"/>
  <c r="G31" i="18"/>
  <c r="I31" i="18" s="1"/>
  <c r="J30" i="18"/>
  <c r="I30" i="18"/>
  <c r="G30" i="18"/>
  <c r="J29" i="18"/>
  <c r="G29" i="18"/>
  <c r="I29" i="18" s="1"/>
  <c r="L29" i="18" s="1"/>
  <c r="M28" i="18"/>
  <c r="J28" i="18"/>
  <c r="J22" i="18"/>
  <c r="J21" i="18"/>
  <c r="K19" i="18"/>
  <c r="J19" i="18"/>
  <c r="I19" i="18"/>
  <c r="H19" i="18"/>
  <c r="K8" i="18"/>
  <c r="K22" i="18" s="1"/>
  <c r="J8" i="18"/>
  <c r="J12" i="18" s="1"/>
  <c r="K12" i="18" s="1"/>
  <c r="I8" i="18"/>
  <c r="I22" i="18" s="1"/>
  <c r="H8" i="18"/>
  <c r="H22" i="18" s="1"/>
  <c r="B8" i="17"/>
  <c r="E7" i="17"/>
  <c r="B7" i="17"/>
  <c r="D7" i="17" s="1"/>
  <c r="E6" i="17"/>
  <c r="D6" i="17"/>
  <c r="B6" i="17"/>
  <c r="E5" i="17"/>
  <c r="B5" i="17"/>
  <c r="D5" i="17" s="1"/>
  <c r="G5" i="17" s="1"/>
  <c r="H5" i="17" s="1"/>
  <c r="H4" i="17"/>
  <c r="E4" i="17"/>
  <c r="M29" i="18" l="1"/>
  <c r="L30" i="18"/>
  <c r="M30" i="18" s="1"/>
  <c r="H12" i="18"/>
  <c r="I12" i="18" s="1"/>
  <c r="H20" i="18"/>
  <c r="K21" i="18"/>
  <c r="H21" i="18"/>
  <c r="I21" i="18"/>
  <c r="G6" i="17"/>
  <c r="H6" i="17" s="1"/>
  <c r="L31" i="18" l="1"/>
  <c r="M31" i="18" s="1"/>
  <c r="G7" i="17"/>
  <c r="H7" i="17" s="1"/>
  <c r="E3" i="8" l="1"/>
  <c r="D3" i="8"/>
  <c r="C3" i="8"/>
  <c r="B3" i="8"/>
  <c r="E3" i="7"/>
  <c r="D3" i="7"/>
  <c r="C3" i="7"/>
  <c r="B3" i="7"/>
</calcChain>
</file>

<file path=xl/sharedStrings.xml><?xml version="1.0" encoding="utf-8"?>
<sst xmlns="http://schemas.openxmlformats.org/spreadsheetml/2006/main" count="807" uniqueCount="508">
  <si>
    <t>موعد تسلیم اظهارنامه</t>
  </si>
  <si>
    <t xml:space="preserve">ماده قانونی </t>
  </si>
  <si>
    <t>مالیات بر ارث</t>
  </si>
  <si>
    <t>ظرف یکسال از تاریخ فوت متوفی</t>
  </si>
  <si>
    <t>26ق.م.م</t>
  </si>
  <si>
    <t>وقف، حبس، نذر یا وصیت</t>
  </si>
  <si>
    <t>ظرف سه ماه از تاریخ عقد یا فوت موصی</t>
  </si>
  <si>
    <t>39ق.م.</t>
  </si>
  <si>
    <t>سرقفلی</t>
  </si>
  <si>
    <t>تا 30 روز پس از انجام معامله</t>
  </si>
  <si>
    <t>80ق.م.م</t>
  </si>
  <si>
    <t>مالیات بر درآمد اجاره املاک</t>
  </si>
  <si>
    <t>تا آخر تیر ماه سال بعد</t>
  </si>
  <si>
    <t>دریافت کنندگان حقوق از اشخاص مقیم خارج از ایران</t>
  </si>
  <si>
    <t>88ق.م.م</t>
  </si>
  <si>
    <t>مالیات بر درآمد مشاغل</t>
  </si>
  <si>
    <t>تا آخر خردادماه سال بعد</t>
  </si>
  <si>
    <t>100ق.م.م</t>
  </si>
  <si>
    <t>مالیات بر درآمد اشخاص حقوقی</t>
  </si>
  <si>
    <t xml:space="preserve">چهارماه پس از پایان سال مالی </t>
  </si>
  <si>
    <t>110ق.م.م</t>
  </si>
  <si>
    <t>اشخاص حقوقی در حال انحلال</t>
  </si>
  <si>
    <t>تا قبل از تشکیل مجمع</t>
  </si>
  <si>
    <t>114ق.م.م</t>
  </si>
  <si>
    <t>مدیر تصفیه شرکت منحله</t>
  </si>
  <si>
    <t>ظرف شش ماه از تاریخ انحلال</t>
  </si>
  <si>
    <t>116ق.م.م</t>
  </si>
  <si>
    <t xml:space="preserve">مالیات بر درآمد اتفاقی </t>
  </si>
  <si>
    <t>در مورد منافع مالی</t>
  </si>
  <si>
    <t>تا آخر اردیبهشت ماه سال بعد</t>
  </si>
  <si>
    <t>126ق.م.م</t>
  </si>
  <si>
    <t>در سایر موارد</t>
  </si>
  <si>
    <t>تا پایان ماه بعد از تاریخ تحصیل درآمد یا تعلق منافع</t>
  </si>
  <si>
    <t>ارزش افزوده</t>
  </si>
  <si>
    <t xml:space="preserve">ظرف پانزده روز از تاریخ انقضای هر دوره </t>
  </si>
  <si>
    <t>ماده 121ارزش افزوده</t>
  </si>
  <si>
    <t>شرح</t>
  </si>
  <si>
    <t>نرخ</t>
  </si>
  <si>
    <t xml:space="preserve">حق تمبر سرمایه شرکت ها </t>
  </si>
  <si>
    <t>نیم در هزار</t>
  </si>
  <si>
    <t xml:space="preserve">مالیات بر درآمد اجاره املاک </t>
  </si>
  <si>
    <t>اشخاص حقیقی</t>
  </si>
  <si>
    <t>نرخ ماده 131</t>
  </si>
  <si>
    <t>اشخاص حقوقی</t>
  </si>
  <si>
    <t xml:space="preserve">مالیات نقل و انتقال قطعی املاک </t>
  </si>
  <si>
    <t>مالیات حق واگذاری محل(سرقفلی)</t>
  </si>
  <si>
    <t xml:space="preserve">مالیات بر درآمد حقوق کارکنان دولتی و غیر دولتی </t>
  </si>
  <si>
    <t>مازاد بر مبلغ معافیت ماده 84 و تا پنج برابر آن مشمول مالیات سالانه 10% و نسبت به مازاد آن 20%</t>
  </si>
  <si>
    <t xml:space="preserve">غیر کارکنان خود (تبصره ماده 86 ) </t>
  </si>
  <si>
    <t xml:space="preserve">مالیات بر درآمد اشخاص حقوقی </t>
  </si>
  <si>
    <t>مالیات نقل و انتقال سهام</t>
  </si>
  <si>
    <t xml:space="preserve">سهام بورسی </t>
  </si>
  <si>
    <t xml:space="preserve">نیم درصد ارزش روز سهام </t>
  </si>
  <si>
    <t>سهام غیر بورسی</t>
  </si>
  <si>
    <t>4%ارزش اسمی</t>
  </si>
  <si>
    <t>مالیات بر درآمد اتفاقی</t>
  </si>
  <si>
    <t>نوع نرخ</t>
  </si>
  <si>
    <t>مالیات</t>
  </si>
  <si>
    <t>عوارض</t>
  </si>
  <si>
    <t>مجموع</t>
  </si>
  <si>
    <t>نرخ اصلی</t>
  </si>
  <si>
    <t>کالاها و خدمات غیر معاف سال 87 لغایت 89</t>
  </si>
  <si>
    <t>%1/5</t>
  </si>
  <si>
    <t>کالاها و خدمات غیر معاف سال 90</t>
  </si>
  <si>
    <t>%2/2</t>
  </si>
  <si>
    <t>%1/8</t>
  </si>
  <si>
    <t>کالاها و خدمات غیر معاف سال 91</t>
  </si>
  <si>
    <t>%2/9</t>
  </si>
  <si>
    <t>%2/1</t>
  </si>
  <si>
    <t>کالاها و خدمات غیر معاف سال 92</t>
  </si>
  <si>
    <t>%3/6</t>
  </si>
  <si>
    <t>%2/4</t>
  </si>
  <si>
    <t>کالاها و خدمات غیر معاف سال 93</t>
  </si>
  <si>
    <t>%5/3</t>
  </si>
  <si>
    <t>%2/7</t>
  </si>
  <si>
    <t>نرخ های خاص</t>
  </si>
  <si>
    <t xml:space="preserve">انواع بنزین و سوخت هواپیما </t>
  </si>
  <si>
    <t>سایر نرخ ها</t>
  </si>
  <si>
    <t>مالیات نقل و انتقال انواع خودرو(به استثنای ریلی)،دریای و هوای</t>
  </si>
  <si>
    <t>_____</t>
  </si>
  <si>
    <t>حمل و نقل برون شهری مسافر در داخل کشور با وسایل زمینی(به استثنای ریلی)،دریای وهوایی</t>
  </si>
  <si>
    <t>بهای بلیت   %5</t>
  </si>
  <si>
    <t>خروج هر مسافر از مرزهای دریای و زمینی</t>
  </si>
  <si>
    <t>طبق قانون بودجه</t>
  </si>
  <si>
    <t>____</t>
  </si>
  <si>
    <t>خروج هر مسافر از مرز های هوای</t>
  </si>
  <si>
    <t>شماره گذاری انواع خودروها سواری و وانت اعم از تولید داخل و یا وارداتی</t>
  </si>
  <si>
    <t>نرخ عوارضی آلاینده</t>
  </si>
  <si>
    <t>واحد های تولیدی آلاینده محیط زیست و پالایشگاه های نفتی و واحد های پتروشیمی</t>
  </si>
  <si>
    <t>موضوع جریمه</t>
  </si>
  <si>
    <t>ماده</t>
  </si>
  <si>
    <t>مأخذ</t>
  </si>
  <si>
    <t>عدم اجرای مفاد ماده 34ق.م.م</t>
  </si>
  <si>
    <t>دو برابر</t>
  </si>
  <si>
    <t>مالیات متعلق</t>
  </si>
  <si>
    <t xml:space="preserve">جرائم مالیات بردرآمد املاک </t>
  </si>
  <si>
    <t>تسلیم اظهارنامه خلاف واقع</t>
  </si>
  <si>
    <t>یک برابر</t>
  </si>
  <si>
    <t>تأخیر در پرداخت مالیات</t>
  </si>
  <si>
    <t xml:space="preserve">  به ازای هر ماه %2/5</t>
  </si>
  <si>
    <t>عدم  تسلیم اظهار نامه توسط اشخاص حقیقی</t>
  </si>
  <si>
    <t>عدم  تسلیم اظهار نامه توسط اشخاص حقوقی</t>
  </si>
  <si>
    <t>ماده192</t>
  </si>
  <si>
    <t>عدم کسر و ایصال مالیات مؤدیان املاک اجرای</t>
  </si>
  <si>
    <t>جرائم مالیات بردرآمد حقوق</t>
  </si>
  <si>
    <t>تسلیم خلاف واقع با عدم تسلیم لیست</t>
  </si>
  <si>
    <t>حقوق پرداختنی</t>
  </si>
  <si>
    <t>عدم کسر و ایصال مالیات حقوق</t>
  </si>
  <si>
    <t>مالیات پرداخت نشده</t>
  </si>
  <si>
    <t>%2/5 به ازای هر ماه</t>
  </si>
  <si>
    <t>جرایم مالیات بر درآمد اشخاص حقوقی</t>
  </si>
  <si>
    <t>ماخذ</t>
  </si>
  <si>
    <t>عدم صدور صورت حساب با عدم درج شماره اقتصادی خود و طرف معامله بااستفاده از شماره اقتصادی خود برای دیگران و با استفاده از شماره اقتصادی دیگران برای معاملات اقتصادی خود</t>
  </si>
  <si>
    <t>مبلغ مورد معامله</t>
  </si>
  <si>
    <t>عدم ارائه فهرست معاملات انجام شده به سازمان امور مالیاتی کشور از طریق روش هایی که تعیین می شود.</t>
  </si>
  <si>
    <t>مبلغ معاملاتی که فهرست آنها ارائه نشده است.</t>
  </si>
  <si>
    <t xml:space="preserve">تاخیر در پرداخت مالیاتعدم تسلیم اظهارنامه </t>
  </si>
  <si>
    <t xml:space="preserve">2.5% به ازای هر ماه </t>
  </si>
  <si>
    <t xml:space="preserve">مالیات </t>
  </si>
  <si>
    <t>عدم تسلیم اظهارنامه</t>
  </si>
  <si>
    <t>کتمان درآمدیا اعلام هزینه های غیر واقعی</t>
  </si>
  <si>
    <t>مالیات متعلق به درآمد های کتمان شده و هزینه های غیر قابل قبول</t>
  </si>
  <si>
    <t>عدم ارائه دفاتر قانونی</t>
  </si>
  <si>
    <t>مالیات قطعی</t>
  </si>
  <si>
    <t>عدم  تسلیم ترازنامه و حساب سود و زیان</t>
  </si>
  <si>
    <t>عدم تسلیم اظهارنامه موضوع ماده114 ظرف مهلت مقرر</t>
  </si>
  <si>
    <t>سرمایه پرداخت شده شخص حقوقی در تاریخ انحلال</t>
  </si>
  <si>
    <t>تسلیم اظهارنامه خلاف واقع موضوع ماده114</t>
  </si>
  <si>
    <t>تقسیم دارایی شخص حقوقی قبل از تصفیه امور مالیاتی شخص حقوقی یا قبل از سپردن تامین مقرر موضوع ماده 181</t>
  </si>
  <si>
    <t>جرائم مالیات بر درآمد مشاغل</t>
  </si>
  <si>
    <t xml:space="preserve">موضوع </t>
  </si>
  <si>
    <t xml:space="preserve">نرخ </t>
  </si>
  <si>
    <t>عدم صدور صورتحساب یا عدم درج شماره اقتصادی خود و طرف معامله ی استفاده از شماره اقتصادی خورد برای دیگران و یا استفاده از شماره اقتصادی دیگرن برای معاملات خود</t>
  </si>
  <si>
    <t>عدم ارائه فهرست معاملات انجام شده به سازمان امور مالیاتی کشور از طریق روش های که تعیین شود</t>
  </si>
  <si>
    <t>مبلغ معاملاتی که فهرست آنها ارائه نشده است</t>
  </si>
  <si>
    <t>عدم اعلام کتبی شروع فعالبت ظرف چهار ماه از تاریخ شوع فعالیت میشود</t>
  </si>
  <si>
    <t>تبصر 3ماده 177</t>
  </si>
  <si>
    <t>2/5% به ازای هر ماه</t>
  </si>
  <si>
    <t>کتمان درآمد یا اعلام هزینه های غیر واقعی</t>
  </si>
  <si>
    <t>مالیا متعلق به در امدهای کتمان شده و هینه های غیر قابل قبول</t>
  </si>
  <si>
    <t>عدم تسلیم ترازنامه و حساب سود وزیان</t>
  </si>
  <si>
    <t>جرایم مالیات بر ارزش افزوده</t>
  </si>
  <si>
    <t>جرایم مالیاتی</t>
  </si>
  <si>
    <t>عدم ثبت نام مؤدیان در مهلت مقرر</t>
  </si>
  <si>
    <t>75%مالیات و عوارض متعلق تا تاریخ ثبت نام</t>
  </si>
  <si>
    <t>عدم صدور صورتحساب</t>
  </si>
  <si>
    <t>یک برابر مالیات و عوارض متعلق</t>
  </si>
  <si>
    <t>عدم درج صحیح قیمت در صویت حساب</t>
  </si>
  <si>
    <t>یک برابر ما به التفاوت مالیات و عوارض متعلق</t>
  </si>
  <si>
    <t>عدم درج و تکمیل اطلاعات صورت حساب</t>
  </si>
  <si>
    <t>25%مالیات و عوارض متعلق</t>
  </si>
  <si>
    <t>عدم تسلیم اظهارنامه از تاریخ ثبت نام یا شناسایی به بعد</t>
  </si>
  <si>
    <t>50%مالیات و عوارض متعلق</t>
  </si>
  <si>
    <t>عدم ارائه دفاتر با اسناد و مدارک حسب مورد</t>
  </si>
  <si>
    <t>تأخیر در پرداخت مالیات های موضوع این قانون در موعد مقرر</t>
  </si>
  <si>
    <t>2%درماه نسبت به مالیات و عوارض پرداخت نشده</t>
  </si>
  <si>
    <t>خسارت تاخیر مبالغ اضافه دریافتی مالیات از مودیان در صورتی که ظرف 3ماه از تاریخ در خواست مؤدی مسترد نشود</t>
  </si>
  <si>
    <t>2%درماه نسبت به مبلغ مورد استرداد</t>
  </si>
  <si>
    <t>وظایف مودیان مالیاتی در خصوص مالیات های تکلیفی</t>
  </si>
  <si>
    <t>پرداخت کنندگان</t>
  </si>
  <si>
    <t>موعد کسر وایصال</t>
  </si>
  <si>
    <t>میزان کسر مالیات</t>
  </si>
  <si>
    <t>ماده قانونی</t>
  </si>
  <si>
    <t>پرداخت کنند گان اجاره محل(موجر شخص حقیقی)</t>
  </si>
  <si>
    <t>تا پایان ماه</t>
  </si>
  <si>
    <t>تبصره 9 ماده53</t>
  </si>
  <si>
    <t>نرخ ماده105(25%)</t>
  </si>
  <si>
    <t>پرداخت کنندگان حق الوکاله به وکلا</t>
  </si>
  <si>
    <t>تبصره 2 ماده53</t>
  </si>
  <si>
    <t>پرداخت کنندگان به اشخاص حقوقی خارجی</t>
  </si>
  <si>
    <t>ماده107</t>
  </si>
  <si>
    <t>پرداخت کنندگان حقوق</t>
  </si>
  <si>
    <t>نرخ ماده 85</t>
  </si>
  <si>
    <t>ماده86</t>
  </si>
  <si>
    <t>پرداخت به غیراز کارکنان خود بابت حق المشاوره،...</t>
  </si>
  <si>
    <t>ده درصد</t>
  </si>
  <si>
    <t>تبصره ماده 86</t>
  </si>
  <si>
    <t>دریافت کنند گان حقوق از اشخاص مقیم خارج</t>
  </si>
  <si>
    <t>تا پایان ماه بعد از</t>
  </si>
  <si>
    <t>ماده88</t>
  </si>
  <si>
    <t>تاریخ دریافت حقوق</t>
  </si>
  <si>
    <t>صاحبان سرمایه در مضاریه</t>
  </si>
  <si>
    <t>زمان تسلیم اظهارنامه</t>
  </si>
  <si>
    <t>نرخ ماده131</t>
  </si>
  <si>
    <t>ماده 102</t>
  </si>
  <si>
    <t>بیمه گران اتکای خارجی</t>
  </si>
  <si>
    <t xml:space="preserve">تا پایان ماه بعد </t>
  </si>
  <si>
    <t>دو درصد</t>
  </si>
  <si>
    <t>تبصره 5 ماده109</t>
  </si>
  <si>
    <t>شرکت های غیر بورسی در هنگام نقل و انتقال سهام</t>
  </si>
  <si>
    <t>چهار درصد</t>
  </si>
  <si>
    <t>تبصره 1 ماده143</t>
  </si>
  <si>
    <t>شرکتهای بورسی (اندوخته صرف سهام)</t>
  </si>
  <si>
    <t>تا پایان ماه بعد از ثبت افزایش سرمایه</t>
  </si>
  <si>
    <t>نیم درصد</t>
  </si>
  <si>
    <t>تبصره 2 ماده143</t>
  </si>
  <si>
    <t>کار گزاران بورس ها و بازار های خارج از بورس</t>
  </si>
  <si>
    <t>در زمان انتقال مالیات را پرداخت و ظرف ده روز از تاریخ انتقال،رسید پرداخت را تسلیم نمایند.</t>
  </si>
  <si>
    <t>143مکررالحاقی</t>
  </si>
  <si>
    <t>جهت مشاده کلیک کنید</t>
  </si>
  <si>
    <t>اکسل حقوق و دستمزد 1403 در سایت پرشین فای.</t>
  </si>
  <si>
    <t>محاسبات آنلاین حقوق و دستمزد و پایه سنوات</t>
  </si>
  <si>
    <t>اکسل انبارگردانی هوشمند</t>
  </si>
  <si>
    <t>اکسل فاکتور فروش</t>
  </si>
  <si>
    <t>اکسل صورتهای مالی</t>
  </si>
  <si>
    <t>کدینگ جامع حسابداری</t>
  </si>
  <si>
    <t>آموزشی جامع اکسل مقدماتی تا پیشرفته</t>
  </si>
  <si>
    <t>ارتباط با پشتیبانی تلگرام سایت</t>
  </si>
  <si>
    <t>کانال تلگرام</t>
  </si>
  <si>
    <t>جدول مالیات حقوق سالانه 1403</t>
  </si>
  <si>
    <t>از</t>
  </si>
  <si>
    <t>تا</t>
  </si>
  <si>
    <t>نسبت مازاد مشمول</t>
  </si>
  <si>
    <t>حقوق ماهیانه</t>
  </si>
  <si>
    <t>نرخ مالیات</t>
  </si>
  <si>
    <t>مالیات سال</t>
  </si>
  <si>
    <t>مالیات ماه</t>
  </si>
  <si>
    <t>به بالا</t>
  </si>
  <si>
    <t>انواع اظهارنامه های مالیاتی و مهلت تسلیم</t>
  </si>
  <si>
    <t>نرخ ها و ضرایب مالیاتی</t>
  </si>
  <si>
    <t>به شرح ماده 17 ق.م.م</t>
  </si>
  <si>
    <t>نرخ های قانون دائمی مالیات بر ارزش افزوده</t>
  </si>
  <si>
    <t>کالاها و خدمات غیر معاف (1394لغایت 1402)</t>
  </si>
  <si>
    <t>کالاها و خدمات غیر معاف 1403</t>
  </si>
  <si>
    <t>انواع سیگار و توتون،پیپ و تنباکوی تولید داخل</t>
  </si>
  <si>
    <t>انواع سیگار و توتون،پیپ و تنباکوی تولید داخل با نشنان بین المللی</t>
  </si>
  <si>
    <t>انواع سیگار و توتون،پیپ و تنباکوی وارداتی</t>
  </si>
  <si>
    <t>توتون خام وارداتی</t>
  </si>
  <si>
    <t>توتون فراوری شده وارداتی</t>
  </si>
  <si>
    <t>نوشابه های قندی گار دار تولید داخل</t>
  </si>
  <si>
    <t>نوشابه های قندی گار دار تولید وارداتی</t>
  </si>
  <si>
    <t>به شرح جدول ماده 28</t>
  </si>
  <si>
    <t>از 0.5 تا 1.5% بر اساس معیارهای نوع،مکان و شدت آلایندگی</t>
  </si>
  <si>
    <t>تولید داخل 1% و وارداتی 2%</t>
  </si>
  <si>
    <t>نفت سفید و نفت کوره - گاز طبیعی و گاز مایع</t>
  </si>
  <si>
    <t>قبل از انتقال مالیات متعلق را پرداخت نماید.</t>
  </si>
  <si>
    <t>انواع اظهارنامه های مالیاتی</t>
  </si>
  <si>
    <t>نرخ های مالیاتی</t>
  </si>
  <si>
    <t>نرخ های قانون ارزش افزوده</t>
  </si>
  <si>
    <t>جرایم مالیات بر ارث</t>
  </si>
  <si>
    <t>جرایم مالیات بر در آمد املاک</t>
  </si>
  <si>
    <t>جرایم مالیات بر در آمد حقوق</t>
  </si>
  <si>
    <t>جرائم مالیات عملکرد اشخاص حقوقی</t>
  </si>
  <si>
    <t>جرائم مالیات بردرآمد مشاغل</t>
  </si>
  <si>
    <t>جرائم مالیات بر ارزش افزوده</t>
  </si>
  <si>
    <t>وظایف مودیان مالیاتی</t>
  </si>
  <si>
    <t>فهرست</t>
  </si>
  <si>
    <t>تبصره (الحاقی 1394/04/31) ( اصلاحی قانون بودجه سال 1403): به ازای هر ده درصد (10%) مازاد بر چهل درصد (40%) افزایش درآمد ابرازی مشمول مالیات اشخاص موضوع این ماده نسبت به درآمد ابرازی مشمول مالیات سال گذشته آنها، یک واحد درصد و حداکثر تا پنج واحد درصد از نرخ های مذکور کاسته میشود. شرط برخورداری از این تخفیف تسویه بدهی مالیاتی سال قبل و تسلیم اظهارنامه مالیاتی مربوطه در مهلت اعلام شده از سوی سازمان امور مالیاتی است.</t>
  </si>
  <si>
    <t>نرخ مالیاتی</t>
  </si>
  <si>
    <t>نرخ مالیات حقوق 1403</t>
  </si>
  <si>
    <t>جدول حقوق و دستمزد 1403</t>
  </si>
  <si>
    <t>ردیف</t>
  </si>
  <si>
    <t>عنوان</t>
  </si>
  <si>
    <t>بیمه</t>
  </si>
  <si>
    <t>حقوق اصلی (ثابت)</t>
  </si>
  <si>
    <t>*</t>
  </si>
  <si>
    <t>اضافه کار</t>
  </si>
  <si>
    <t>فوق العاده بدی آب و هوا</t>
  </si>
  <si>
    <t>محرومیت از تسهیلات زندگی</t>
  </si>
  <si>
    <t>فوق العاده محل خدمت</t>
  </si>
  <si>
    <t>فوق العاده مرزی</t>
  </si>
  <si>
    <t>فوق العاده شرایط محیط کار</t>
  </si>
  <si>
    <t>نوبت کاری</t>
  </si>
  <si>
    <t>فوق العاده کشیک</t>
  </si>
  <si>
    <t>فوق العاده جذب</t>
  </si>
  <si>
    <t>مزایای ارزی</t>
  </si>
  <si>
    <t>ایاب و ذهاب</t>
  </si>
  <si>
    <t>حق خوار و بار</t>
  </si>
  <si>
    <t>حق امضاء</t>
  </si>
  <si>
    <t>حق باجه</t>
  </si>
  <si>
    <t>حق سرپرستی</t>
  </si>
  <si>
    <t>حق مدیریت</t>
  </si>
  <si>
    <t>حق خزانه</t>
  </si>
  <si>
    <t>حق سرایداری</t>
  </si>
  <si>
    <t>حق حسابرسی</t>
  </si>
  <si>
    <t>حق پاسداری</t>
  </si>
  <si>
    <t>حق نمایندگی بیمه</t>
  </si>
  <si>
    <t>حق ترانسپورت و سرویس</t>
  </si>
  <si>
    <t>حق دیپلم</t>
  </si>
  <si>
    <t>برودت (بدی آب و هوای سردخانه)</t>
  </si>
  <si>
    <t>حق فنی</t>
  </si>
  <si>
    <t>حق انبارداری</t>
  </si>
  <si>
    <t>حق شیفت</t>
  </si>
  <si>
    <t>حق یک وعده غذا</t>
  </si>
  <si>
    <t>حق پول نهار و شام</t>
  </si>
  <si>
    <t>فوق العاده نگهبانی</t>
  </si>
  <si>
    <t>فوف العاده کشیک</t>
  </si>
  <si>
    <t>حق ثابت</t>
  </si>
  <si>
    <t>حق افزایش بهره وری تولید</t>
  </si>
  <si>
    <t>حق تولید</t>
  </si>
  <si>
    <t>حق کمیسیون فروش</t>
  </si>
  <si>
    <t>جمعه کاری</t>
  </si>
  <si>
    <t>مزایای نقدی</t>
  </si>
  <si>
    <t>پول صبحانه</t>
  </si>
  <si>
    <t>مزایای تولید</t>
  </si>
  <si>
    <t>کارمزد</t>
  </si>
  <si>
    <t>پول اتوبوس (غیر از خرج خرید )</t>
  </si>
  <si>
    <t>فوق العاده سیاری</t>
  </si>
  <si>
    <t>حق آنکال</t>
  </si>
  <si>
    <t>حق آکورد (تولید)</t>
  </si>
  <si>
    <t>فوق العاده کیلومتری</t>
  </si>
  <si>
    <t>حق مشاوره</t>
  </si>
  <si>
    <t>پول جارو</t>
  </si>
  <si>
    <t>حق مسکن</t>
  </si>
  <si>
    <t>سایر مزایای غیر نقدی به قیمت تمام شده</t>
  </si>
  <si>
    <t>مسکن با اثاثیه</t>
  </si>
  <si>
    <t>به قیمت تمام شده مشمول حق بیمه تا سقف مربوطه</t>
  </si>
  <si>
    <t>مسکن بدون اثاثیه</t>
  </si>
  <si>
    <t>اتومبیل اختصاصی با راننده</t>
  </si>
  <si>
    <t>اتومبیل اختصاصی بدون راننده</t>
  </si>
  <si>
    <t>عیدی سالانه یا پاداش آخر سال</t>
  </si>
  <si>
    <t>در صورتیکه بیش از دو بار باشد</t>
  </si>
  <si>
    <t>سایر مزایای پرداختی غیر نقدی به کارگران</t>
  </si>
  <si>
    <t>معافیت 2/12  موضوع ماده 84</t>
  </si>
  <si>
    <t>–</t>
  </si>
  <si>
    <t>تغذیه</t>
  </si>
  <si>
    <t>پول شیر</t>
  </si>
  <si>
    <t>حق تأهل</t>
  </si>
  <si>
    <t>حق عیال</t>
  </si>
  <si>
    <t>حق اولاد</t>
  </si>
  <si>
    <t>پول لباس کار</t>
  </si>
  <si>
    <t>بهای صابون</t>
  </si>
  <si>
    <t>کسری انبار</t>
  </si>
  <si>
    <t>فوق العاده اشتغال خارج از کشور</t>
  </si>
  <si>
    <t>اشتغال مأمورین در خارج از مرکز</t>
  </si>
  <si>
    <t>حق العمل کار</t>
  </si>
  <si>
    <t>هزینه سفر ( فوق العاده ماموریت)</t>
  </si>
  <si>
    <t>-</t>
  </si>
  <si>
    <t>فوق العاده کسر صندوق و تضمین صاحب جمعان</t>
  </si>
  <si>
    <t>خانه های کارگری</t>
  </si>
  <si>
    <t>وجوه حاصل از بیمه بابت جبران خسارت بدنی و معالجه</t>
  </si>
  <si>
    <t>وجوه پرداختنی بابت هزینه معالجه کارکنان</t>
  </si>
  <si>
    <t>بازخرید خدمت و خسارت اخراج</t>
  </si>
  <si>
    <t>هزینه تأمین کالاهای ضروری بیمه شدگان (بن)</t>
  </si>
  <si>
    <t>باز خرید مرخصی</t>
  </si>
  <si>
    <t>حقوق بازنشستگی</t>
  </si>
  <si>
    <t>وظیفه و مستمری و مستمری وراث</t>
  </si>
  <si>
    <t>اقلام مشمول و غیر مشمول بیمه و مالیات حقوق</t>
  </si>
  <si>
    <t>راهنمای مدیریت مالی</t>
  </si>
  <si>
    <t xml:space="preserve">ردیف </t>
  </si>
  <si>
    <t xml:space="preserve">نام هزینه </t>
  </si>
  <si>
    <t>مستندات</t>
  </si>
  <si>
    <t>حقوق و مزایا</t>
  </si>
  <si>
    <t>ماده 148</t>
  </si>
  <si>
    <t xml:space="preserve">حقوق خوار و بار </t>
  </si>
  <si>
    <t xml:space="preserve">بهره وری </t>
  </si>
  <si>
    <t>پاداش</t>
  </si>
  <si>
    <t xml:space="preserve">عیدی </t>
  </si>
  <si>
    <t xml:space="preserve">اضافه کاری </t>
  </si>
  <si>
    <t>مسافرت خارج از کشور مدیران، بازرسان و کارکنان</t>
  </si>
  <si>
    <t xml:space="preserve"> هزینه های سفر و اقامت با ارائه اسناد و مدارک معتبر به همراه نامه از هیات مدیره مبنی بر نیاز به سفر خارج از کشور روزانه حداکثر2.000.000 ریال تا 2ماه </t>
  </si>
  <si>
    <t xml:space="preserve">بهداشتی و درمانی پرسنل </t>
  </si>
  <si>
    <t>ماده 148-137</t>
  </si>
  <si>
    <t xml:space="preserve">اسناد و مدارک معتبر درمانگاهی و بیمارستانی قرارداد بیمه های بهداشتی و عمر و زندگی و حوادث کارکنان و بیمه های درمانی </t>
  </si>
  <si>
    <t xml:space="preserve">حق سنوات +مازاد ذخیره سنوات </t>
  </si>
  <si>
    <t>حق بیمه سهم کارفرما</t>
  </si>
  <si>
    <t>لیست بیمه های پرداختی</t>
  </si>
  <si>
    <t xml:space="preserve">اجاره محل </t>
  </si>
  <si>
    <t>اجاره ماشین آلات و اثاثه</t>
  </si>
  <si>
    <t>سوخت ( نفت و گاز )</t>
  </si>
  <si>
    <t xml:space="preserve">برق و روشنایی </t>
  </si>
  <si>
    <t xml:space="preserve">ارتباطات و پست </t>
  </si>
  <si>
    <t xml:space="preserve">تلفن و موبایل </t>
  </si>
  <si>
    <t xml:space="preserve">قبوض پرداخت شده تلفن و موبایل مدیران شرکت </t>
  </si>
  <si>
    <t xml:space="preserve">آب </t>
  </si>
  <si>
    <t xml:space="preserve">قبوض پرداخت شده آب </t>
  </si>
  <si>
    <t>بیمه دارایی ها و عملیات موسسه</t>
  </si>
  <si>
    <t>عوارض و مالیات ارزش افزوده که قابل کسر از مالیاتهای وصول شده نباشد</t>
  </si>
  <si>
    <t>ارائه فاکتور های مبنی بر پرداخت عوارض و مالیات ارزش افزوده و گواهی ثبت نام ارزش افزوده فروشنده</t>
  </si>
  <si>
    <t>آموزش</t>
  </si>
  <si>
    <t xml:space="preserve">آزمایش و آزمایشگاه </t>
  </si>
  <si>
    <t>بازاریابی و تبلیغات و نمایشگاهی</t>
  </si>
  <si>
    <t>جبران خسارت دارایی های ثابت</t>
  </si>
  <si>
    <t>خدمات رفاهی فرهنگی و ورزشی کارکنان</t>
  </si>
  <si>
    <t>حداکثر معادل 10.000 برای هر کارگر در ماه</t>
  </si>
  <si>
    <t>مطالبات مشکوک الوصول</t>
  </si>
  <si>
    <t>استهلاک زیان انباشه سال های قبل</t>
  </si>
  <si>
    <t>تعمیر و نگهداری ساختمان ها - استیجاری</t>
  </si>
  <si>
    <t>هزینه های جزیی که به عهده مستاجر باشد با ارائه اسناد معتبر</t>
  </si>
  <si>
    <t>تعمیر و نگهداری ساختمان ها - ملکی</t>
  </si>
  <si>
    <t>هزینه تعمیر نگه داری ساختمان ها با ارائه اسناد معتبر</t>
  </si>
  <si>
    <t xml:space="preserve">حمل و نقل </t>
  </si>
  <si>
    <t xml:space="preserve">ارائه اسناد و مدارک معتبر </t>
  </si>
  <si>
    <t>ایاب و ذهاب پرسنل</t>
  </si>
  <si>
    <t>پذیرایی و آبدارخانه</t>
  </si>
  <si>
    <t>انبارداری</t>
  </si>
  <si>
    <t>حق الزحمه های پرداختی / حق العمل/ دلالی / حق الوکاله</t>
  </si>
  <si>
    <t>ارائه قرارداد معتبر و رسمی و پرداخت مالیات مربوطه متناسب با کار انجام شده</t>
  </si>
  <si>
    <t>خدمات مالی و اداری و حسابرسی و بازرسی</t>
  </si>
  <si>
    <t>ارائه قرارداد معتبر و رسمی و پرداخت مالیات مربوطه</t>
  </si>
  <si>
    <t>نرم افزاری و سخت افزاری</t>
  </si>
  <si>
    <t>ارائه فاکتور های معتبر با ذکر نوع افزار و نوع مصرف آن و پرداخت مالیات مربوطه</t>
  </si>
  <si>
    <t>طراحی سیستم های مورد نیاز موسسه</t>
  </si>
  <si>
    <t>ارائه قرارداد معتبر با ذکر نوع سیستم ها و پرداخت مالیات مربوطه</t>
  </si>
  <si>
    <t>بهره و کارمزد بعداز بهره برداری و سود و جریمه بانکی و غیربانکی</t>
  </si>
  <si>
    <t xml:space="preserve">ملزومات اداری </t>
  </si>
  <si>
    <t xml:space="preserve">ارائه فاکتور های معتبر که ظرف یکسال از بین میروند </t>
  </si>
  <si>
    <t>تعمیر و نگهداری ماشین آلات و اثاثه</t>
  </si>
  <si>
    <t>ارائه فاکتور های معتبر و به عنوان تعمیرات اساسی تلقی نگردد</t>
  </si>
  <si>
    <t>حق المشاوره</t>
  </si>
  <si>
    <t xml:space="preserve">ارائه قراردادهای معتبر همراه با پرداخت مالیات متناسب با کار انجام شده </t>
  </si>
  <si>
    <t>حق العضویت و حق اشتراک</t>
  </si>
  <si>
    <t>ارائه فاکتور معتبر با ذکر نوع اشتراک</t>
  </si>
  <si>
    <t>زیان تسعیر ارز</t>
  </si>
  <si>
    <t xml:space="preserve">بر اساس اصول حسابداری مشروط بر انتخاب یک روش در سال های متوالی </t>
  </si>
  <si>
    <t>ضایعات</t>
  </si>
  <si>
    <t>متعارف- بر اساس آیین نامه دارایی</t>
  </si>
  <si>
    <t>هزینه سال قبل پرداختی در سال جدید</t>
  </si>
  <si>
    <t>مشروط به اینکه تحقق آن در سال جاری اتفاق افتاده است</t>
  </si>
  <si>
    <t>خرید کالاهای فرهنگی هنری</t>
  </si>
  <si>
    <t>خرید کتاب و نشریات آموزشی و لوح فشرده</t>
  </si>
  <si>
    <t>ارائه فاکتور معتبر و در راستای فعالیت شرکت</t>
  </si>
  <si>
    <t>مطالبات سوخت شده</t>
  </si>
  <si>
    <t xml:space="preserve">ارائه اسناد و مدارک مثبته مبنی بر سوخت مطالبات مازاد ذخیره مطالبات مشکوک الوصول </t>
  </si>
  <si>
    <t>کمکهای بلاعوض</t>
  </si>
  <si>
    <t>ماده 139</t>
  </si>
  <si>
    <t>هزینه های تحقیقاتی و پژوهشی</t>
  </si>
  <si>
    <t>ماده 132</t>
  </si>
  <si>
    <t>هزینه بازخرید مرخصی</t>
  </si>
  <si>
    <t>ماده 91</t>
  </si>
  <si>
    <t>در صورت پرداخت</t>
  </si>
  <si>
    <t>هزینه های انجام شده بابت هزینه نصب و راه اندازی دستگاه سامانه صندوق فروش</t>
  </si>
  <si>
    <t>ماده 169</t>
  </si>
  <si>
    <t>در اولین سال قابل قبول است و از درآمد مودی کسر میشود</t>
  </si>
  <si>
    <t>هزینه بهره پرداختی به شرکا</t>
  </si>
  <si>
    <t>ماده 138 مکرر</t>
  </si>
  <si>
    <t>بستانکاری شرکا به نرخ مصوب شورای پول و اعتبار</t>
  </si>
  <si>
    <t>ماده 149</t>
  </si>
  <si>
    <t>ارائه کارت دارایی و نحوه محاسبه استهلاک طبق استانداردهای حسابداری</t>
  </si>
  <si>
    <t xml:space="preserve">هزینه های تاسیس و بهره برداری </t>
  </si>
  <si>
    <t>با ارائه اسناد و مدارک معتبر مشروط به مستهلک کردن در 10سال</t>
  </si>
  <si>
    <t>هزینه حق تمبر</t>
  </si>
  <si>
    <t>ماده44.45.46.47</t>
  </si>
  <si>
    <t>در صورت پرداخت حق تمبر اسناد تجاری</t>
  </si>
  <si>
    <t>کپی و تکثیر و چاپ</t>
  </si>
  <si>
    <t>با ارائه اسناد و مدارک معتبر در حد متعارف</t>
  </si>
  <si>
    <t>حقوق بازنشستگی وظیفه و پایان خدمت</t>
  </si>
  <si>
    <t>ماده148.91</t>
  </si>
  <si>
    <t>طبق مقررات استخدامی مازاد بر مانده حساب ذخیره</t>
  </si>
  <si>
    <t>هزینه اکتشافات و معادن که منجر به بهره برداری نشده باشد</t>
  </si>
  <si>
    <t>با ارائه اسناد و مدارک معتبر که مورد تایید وزارت صنایع و معادن باشد</t>
  </si>
  <si>
    <t xml:space="preserve">ذخیره مربوط به خدمات پس از فروش (گارانتی) اشخاص حقوقی </t>
  </si>
  <si>
    <t>هزینه های مورد تایید سازمان امور مالیاتی</t>
  </si>
  <si>
    <t>. احراز زیان مربوط توسط حوزه</t>
  </si>
  <si>
    <t>. قبوض پرداختی بابت گاز .رسید های مهر شده توسط جای</t>
  </si>
  <si>
    <t>. قبوض پرداختی بابت برق .فاکتور های معتبر خرید لوازم روشنایی</t>
  </si>
  <si>
    <t>. قرارداد اشتراک اینترنت . رسید پرداخت برای قبض های پستی</t>
  </si>
  <si>
    <t>. قراردادهای بیمه . رسید های پرداخت وجه آن</t>
  </si>
  <si>
    <t>. نامه درخواست آزمایش محصولات . دریافت فاکتور از آزمایشگاه با ذکر نام قطعه و نتیجه آزمایش</t>
  </si>
  <si>
    <t>. اجاره نامه رسمی . مالیات پرداختی . رسید پرداخت وجه</t>
  </si>
  <si>
    <t>. نامه درخواست آموزش از طرف مدیران با تایید مدیر عامل . صورتحساب دوره آموزش .رسید پرداخت وجه که در راستای فعالیت موسسه باشد</t>
  </si>
  <si>
    <t>برای تولید کالا یا ارائه خدمات که دردوره آتی ( قبل از بهره برداری عرضه میشود) ظرف 10 سال از تاریخ شروع به فروش یا عرضه خدمات به اقساط مساوی مستهلک خواهد شد . برای شناساندن و معرفی کالا و همچنین عرضه خدمات که مستقیما با فعالیت موسسه ارتباط دارد. .به منظور صادرات و چنانچه انجام خدمات تحقیقاتی ، آموزشی و بازار یابی ، تبلیغات و نمایشگاهی توسط اشخاص دیگر انجام شود مشمول کسر مالیات تکلیفی بوده و پذیرش هزینه در صورت واریز مالیات تکلیفی به حساب اداره امور مالیاتی ذیربط می باشد.</t>
  </si>
  <si>
    <t>. اعلام کتبی موضوع خسارت ظرف حداکثر سه ماه . جبران خسارت به عهده دیگری نباشد . تعهد کتبی مودی نسبت به اینکه خسارت از طرف هیچ مرجعی جبران نشده</t>
  </si>
  <si>
    <t>فهرست طرح های در دست اجرا به سازمان امور مالیاتی ارسال شده باشد .طرح تحقیقاتی منحصرا مربوط به فعالیت موسسه و در راستای تحصیل  درآمد موسسه باشد. اسناد و مدارک مثبته انجام طرح به انضمام ریز هزینه ها به دارایی ارسال شود</t>
  </si>
  <si>
    <t>. فیش حقوقی .  مالیات پرداختی .رسید  پرداخت وجه</t>
  </si>
  <si>
    <t>. مطالبات منحصرا باید در ارتباط با فعالیت موسسه باشد. میزان ذخیره برای هر یک از بدهکاران که احتمال لاوصول بودن طلب درآن باشد به صورت جداگانه مشخص و تعیین شده باشد. . اسناد و مدارک مثبته . در صورت پوشش بیمه ایی در صورت لاوصول بودن آن مازاد میزان پوشش بیمه ای قابل قبول برای ایجاد ذخیره خواهد بود</t>
  </si>
  <si>
    <t>. ارائه اسناد مربوطه از بانک . سود و کارمزد پرداختی به صندوق حمایت از تحقیقات و توسعه صنایع الکترونیک ، صندوق حمایت از توسعه بخش کشاورزی ، ضمانت سرمایه گذاری صنایع کوچک، ضمانت صادرات ایرانی، توسعه دریایی و بیمه فعالیت معدنی . سود و کارمزد پرداختی بابت دریافت تسهیلات از بانک های خارجی . سود و کارمزد و بیمه پرداختی به موسسات اعتباری غیر بانکی مجاز، شرکتهای لیزینگ دارای مجوز از بانک مرکزی</t>
  </si>
  <si>
    <t>ارائه فاکتور رسمی و فرهنگی حداکثر تا 5% معافیت مالیاتی ماده8</t>
  </si>
  <si>
    <t>. واریز کمک های بلاعوض جهت بازسازی، کمک و نظایر آن ها به حساب های معرفی شده از طرف دولت . کمک به بازسازی، تعمیر، تجهیز و احداث مدارس ، دانشگاهها ، مراکز بهداشتی و درمانی ، اردوگاههای تربیتی و آسایشگاهها و کتابخانه ها و مراکز فرهنگی با تایید وزارتخانه های مربوطه . کمکهای نقدی به انجمنهای علمی دارای مجوز فعالیت قانونی . کمک جهت ساخت مساجد، مصلی ها و مدارس علمیه با تایید اداره اوقاف</t>
  </si>
  <si>
    <t xml:space="preserve">. فیش حقوقی . بیمه پرداختی . مالیات پرداختی . رسید پرداخت </t>
  </si>
  <si>
    <t>لیست موارد درخواستی جهت صورتجلسه تحویل وتحول واحد حسابداری</t>
  </si>
  <si>
    <r>
      <t>1-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فهرست موجودی کلیه حسابهای بانکی و مسدودی ها به شرح صورت مغایرت بانکی و پرینت سیسستم</t>
    </r>
  </si>
  <si>
    <r>
      <t>2-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موجودی صندوق به شرح صورت مغایرت صندوق و پرینت سیستم</t>
    </r>
  </si>
  <si>
    <r>
      <t>3-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صورت ریز مانده تنخواه گردان به شرح صورت مغایرت تنخواه گردان و پرینت سیستم</t>
    </r>
  </si>
  <si>
    <r>
      <t>4-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اصل کلیه چک های دریافتی به شرح سیستم و آنهایی که در سیستم ثبت نشده</t>
    </r>
  </si>
  <si>
    <r>
      <t>5-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فهرست و اصل کلیه چک های واگذار شده به بانک  و سند چکهای خرج شده</t>
    </r>
  </si>
  <si>
    <r>
      <t>6-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صورت ریز پس اندازها</t>
    </r>
    <r>
      <rPr>
        <sz val="12"/>
        <color rgb="FF000000"/>
        <rFont val="Cambria"/>
        <family val="1"/>
      </rPr>
      <t> </t>
    </r>
    <r>
      <rPr>
        <sz val="12"/>
        <color rgb="FF000000"/>
        <rFont val="B Nazanin"/>
        <charset val="178"/>
      </rPr>
      <t>، سرمایه گذاری ها ، وام های دریافتی و پرداختی و اسناد استهلاک وام ها به شرح پرینت سیستم</t>
    </r>
  </si>
  <si>
    <r>
      <t>7-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صورت ریز مانده علی الحسابها و پیش پرداخت ها و پیش دریافت ها</t>
    </r>
  </si>
  <si>
    <r>
      <t>8-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صورت ریز مانده های در راه و اموال امانی و خرید نزد دیگران</t>
    </r>
  </si>
  <si>
    <r>
      <t>9-</t>
    </r>
    <r>
      <rPr>
        <sz val="7"/>
        <color rgb="FF000000"/>
        <rFont val="Times New Roman"/>
        <family val="1"/>
      </rPr>
      <t xml:space="preserve">     </t>
    </r>
    <r>
      <rPr>
        <sz val="12"/>
        <color rgb="FF000000"/>
        <rFont val="B Nazanin"/>
        <charset val="178"/>
      </rPr>
      <t>فهرست کامل پرسنل بهمراه قرارداد ها و تضامین و فرم کارگزینی</t>
    </r>
  </si>
  <si>
    <r>
      <t>10-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 xml:space="preserve">فهرست موجودی کالایی محصولات </t>
    </r>
    <r>
      <rPr>
        <sz val="12"/>
        <color rgb="FF000000"/>
        <rFont val="Times New Roman"/>
        <family val="1"/>
      </rPr>
      <t>–</t>
    </r>
    <r>
      <rPr>
        <sz val="12"/>
        <color rgb="FF000000"/>
        <rFont val="B Nazanin"/>
        <charset val="178"/>
      </rPr>
      <t xml:space="preserve"> نیمه ساخته و مواد مصرفی و ملزومات به شرح انبارگردانی و پرینت سیستم</t>
    </r>
  </si>
  <si>
    <r>
      <t>11-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کلیه دفاترقانونی و دفاتر موجود و قفل های نرم افزاری ، گاو صندوق و رمز مربوطه</t>
    </r>
  </si>
  <si>
    <r>
      <t>12-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کلیه فایل های اکسل و بهای تمام شده و ...</t>
    </r>
  </si>
  <si>
    <r>
      <t>13-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صورت ریز بستانکاران</t>
    </r>
    <r>
      <rPr>
        <sz val="12"/>
        <color rgb="FF000000"/>
        <rFont val="Cambria"/>
        <family val="1"/>
      </rPr>
      <t>  </t>
    </r>
    <r>
      <rPr>
        <sz val="12"/>
        <color rgb="FF000000"/>
        <rFont val="B Nazanin"/>
        <charset val="178"/>
      </rPr>
      <t>و بدهکاران</t>
    </r>
  </si>
  <si>
    <r>
      <t>14-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صورت موجودی سفته.دسته چک و اوراق بهادار،مسکوکات و ...</t>
    </r>
  </si>
  <si>
    <r>
      <t>15-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کلیه رمز های مربوط به سازمان ها  از جمله سامانه های بانکی ، سامانه های مالیاتی، سامانه جامع تجارت، سامانه جامع انبار ها، بیمه تامین اجتماعی، سیستم های کامپیوتری ، ایمیل شرکت، سازمان استاندارد، ادمین سیستم حسابداری و حقوق و دستمزد، فایل های رمزنگاری شده، فرمول های تولید و ...</t>
    </r>
  </si>
  <si>
    <r>
      <t>16-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 xml:space="preserve">کلیه فایل های مربوط به حقوق و دستمزد </t>
    </r>
  </si>
  <si>
    <r>
      <t>17-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فهرست کلیه اموال شرکت بهمراه بهای خرید</t>
    </r>
  </si>
  <si>
    <r>
      <t>18-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فهرست و فرم استهلاک دارایی های سرمایه ای</t>
    </r>
  </si>
  <si>
    <r>
      <t>19-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 xml:space="preserve">کلیه بایگانی های حسابداری بهمراه ملزومات موجود </t>
    </r>
  </si>
  <si>
    <r>
      <t>20-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 xml:space="preserve">پرینت معین  ، تفضیلی و تراز آزمایشی سیستم </t>
    </r>
  </si>
  <si>
    <r>
      <t>21-</t>
    </r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B Nazanin"/>
        <charset val="178"/>
      </rPr>
      <t>صورت های سود و زیان، ترازنامه و گردش وجوه نقد و صورت سرمایه و گزارشات تولید از زمان انبار گردانی</t>
    </r>
  </si>
  <si>
    <t>چک لیست تغیر و تحول حسابداری</t>
  </si>
  <si>
    <t>گروه مالی و نرم افزاری پرشین فای</t>
  </si>
  <si>
    <t>بدون سابقه</t>
  </si>
  <si>
    <t>با یکسال سابقه</t>
  </si>
  <si>
    <t>30 روزه</t>
  </si>
  <si>
    <t>31 روزه</t>
  </si>
  <si>
    <t>حقوق پایه ساعتی</t>
  </si>
  <si>
    <t>حقوق پایه روزانه</t>
  </si>
  <si>
    <t>حقوق پایه ماهیانه</t>
  </si>
  <si>
    <t>بن و خوار و بار</t>
  </si>
  <si>
    <t>پایه سنوات</t>
  </si>
  <si>
    <t>حق اولاد هر فرزند</t>
  </si>
  <si>
    <t>حق عائله مندی - متاهلین</t>
  </si>
  <si>
    <t>حق بیمه سهم کارگر</t>
  </si>
  <si>
    <t>دریافتی افراد مجرد پس از کسر حق بیمه</t>
  </si>
  <si>
    <t>دریافتی افراد متاهل بدون فرزند پس از کسر بیمه</t>
  </si>
  <si>
    <t>دریافتی افراد متاهل با یک فرزند پس از کسر بیمه</t>
  </si>
  <si>
    <t>دریافتی افراد متاهل با دو فرزند پس از کسر بیمه</t>
  </si>
  <si>
    <t>فوق العاده هر ساعت اضافه کاری</t>
  </si>
  <si>
    <t>فوق العاده نوبت کاری صبح و عصر 10%</t>
  </si>
  <si>
    <t>فوق العاده نوبت کاری صبح و عصر و شب 15%</t>
  </si>
  <si>
    <t>فوق العاده نوبت کاری صبح و شب و عصر و شب 22.5%</t>
  </si>
  <si>
    <t>سابر سطوح مزدی افزایش ۲۲ درصدی+ (6.900.780 ربال ماهانه)</t>
  </si>
  <si>
    <t>میزان معافیت مالیاتی حقوق سالانه مبلغ ۱.۴۴۰.۰۰۰.۰۰۰ ربال و ماهانه مبلغ ۱2۰.۰۰.۰۰۰ ربال می باشد.</t>
  </si>
  <si>
    <t>اکسل حقوق و دستمزد پیمانکاری 1403</t>
  </si>
  <si>
    <t>اکسل صورت مغایرت حسابداری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</si>
</sst>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#,###"/>
  </numFmts>
  <fonts count="3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4"/>
      <color theme="1"/>
      <name val="B Nazanin"/>
      <charset val="178"/>
    </font>
    <font>
      <sz val="12"/>
      <color theme="1"/>
      <name val="B Nazanin"/>
      <charset val="178"/>
    </font>
    <font>
      <u/>
      <sz val="11"/>
      <color theme="10"/>
      <name val="Arial"/>
      <family val="2"/>
      <scheme val="minor"/>
    </font>
    <font>
      <sz val="11"/>
      <color theme="1"/>
      <name val="B Titr"/>
      <charset val="178"/>
    </font>
    <font>
      <sz val="11"/>
      <color theme="1"/>
      <name val="B Nazanin"/>
      <charset val="178"/>
    </font>
    <font>
      <b/>
      <sz val="11"/>
      <color theme="0"/>
      <name val="B Titr"/>
      <charset val="178"/>
    </font>
    <font>
      <b/>
      <sz val="14"/>
      <color theme="0"/>
      <name val="B Titr"/>
      <charset val="178"/>
    </font>
    <font>
      <b/>
      <sz val="16"/>
      <color theme="0"/>
      <name val="B Titr"/>
      <charset val="178"/>
    </font>
    <font>
      <b/>
      <sz val="12"/>
      <color theme="1"/>
      <name val="B Nazanin"/>
      <charset val="178"/>
    </font>
    <font>
      <sz val="12"/>
      <color theme="0"/>
      <name val="B Titr"/>
      <charset val="178"/>
    </font>
    <font>
      <sz val="14"/>
      <color theme="0"/>
      <name val="B Titr"/>
      <charset val="178"/>
    </font>
    <font>
      <sz val="11"/>
      <color theme="0"/>
      <name val="B Titr"/>
      <charset val="178"/>
    </font>
    <font>
      <u/>
      <sz val="11"/>
      <color theme="10"/>
      <name val="B Titr"/>
      <charset val="178"/>
    </font>
    <font>
      <sz val="16"/>
      <color theme="0"/>
      <name val="B Titr"/>
      <charset val="178"/>
    </font>
    <font>
      <b/>
      <sz val="14"/>
      <color theme="0"/>
      <name val="Arial"/>
      <family val="2"/>
      <scheme val="minor"/>
    </font>
    <font>
      <b/>
      <sz val="12"/>
      <color theme="0"/>
      <name val="B Titr"/>
      <charset val="178"/>
    </font>
    <font>
      <sz val="12"/>
      <color rgb="FF000000"/>
      <name val="Arial"/>
      <family val="2"/>
    </font>
    <font>
      <sz val="7"/>
      <color rgb="FF000000"/>
      <name val="Times New Roman"/>
      <family val="1"/>
    </font>
    <font>
      <sz val="12"/>
      <color rgb="FF000000"/>
      <name val="B Nazanin"/>
      <charset val="178"/>
    </font>
    <font>
      <sz val="12"/>
      <color rgb="FF000000"/>
      <name val="Cambria"/>
      <family val="1"/>
    </font>
    <font>
      <sz val="12"/>
      <color rgb="FF000000"/>
      <name val="Times New Roman"/>
      <family val="1"/>
    </font>
    <font>
      <sz val="18"/>
      <name val="B Titr"/>
      <charset val="178"/>
    </font>
    <font>
      <sz val="9"/>
      <name val="B Titr"/>
      <charset val="178"/>
    </font>
    <font>
      <sz val="9"/>
      <color rgb="FF000000"/>
      <name val="B Titr"/>
      <charset val="178"/>
    </font>
    <font>
      <sz val="10"/>
      <color rgb="FF000000"/>
      <name val="B Nazanin"/>
      <charset val="178"/>
    </font>
    <font>
      <sz val="11"/>
      <color rgb="FF000000"/>
      <name val="B Nazanin"/>
      <charset val="178"/>
    </font>
    <font>
      <b/>
      <sz val="11"/>
      <color theme="0"/>
      <name val="Arial"/>
      <family val="2"/>
      <scheme val="minor"/>
    </font>
    <font>
      <sz val="16"/>
      <color theme="1"/>
      <name val="B Titr"/>
      <charset val="178"/>
    </font>
    <font>
      <u/>
      <sz val="12"/>
      <color theme="10"/>
      <name val="B Titr"/>
      <charset val="178"/>
    </font>
    <font>
      <u/>
      <sz val="11"/>
      <color theme="10"/>
      <name val="Arial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theme="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245">
    <xf numFmtId="0" fontId="0" fillId="0" borderId="0" xfId="0"/>
    <xf numFmtId="0" fontId="3" fillId="0" borderId="0" xfId="2" applyFont="1"/>
    <xf numFmtId="0" fontId="3" fillId="0" borderId="2" xfId="2" applyFont="1" applyBorder="1"/>
    <xf numFmtId="0" fontId="3" fillId="0" borderId="0" xfId="2" applyFont="1" applyAlignment="1">
      <alignment horizontal="center" vertical="center"/>
    </xf>
    <xf numFmtId="0" fontId="3" fillId="0" borderId="6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vertical="center"/>
    </xf>
    <xf numFmtId="0" fontId="4" fillId="0" borderId="2" xfId="2" applyFont="1" applyBorder="1"/>
    <xf numFmtId="3" fontId="0" fillId="3" borderId="13" xfId="0" applyNumberFormat="1" applyFill="1" applyBorder="1" applyAlignment="1" applyProtection="1">
      <alignment horizontal="center" vertical="center"/>
      <protection locked="0"/>
    </xf>
    <xf numFmtId="3" fontId="0" fillId="3" borderId="14" xfId="0" applyNumberFormat="1" applyFill="1" applyBorder="1" applyAlignment="1" applyProtection="1">
      <alignment horizontal="center" vertical="center"/>
      <protection locked="0"/>
    </xf>
    <xf numFmtId="3" fontId="0" fillId="3" borderId="15" xfId="0" applyNumberFormat="1" applyFill="1" applyBorder="1" applyAlignment="1" applyProtection="1">
      <alignment horizontal="center" vertical="center"/>
      <protection locked="0"/>
    </xf>
    <xf numFmtId="3" fontId="7" fillId="0" borderId="13" xfId="0" applyNumberFormat="1" applyFont="1" applyBorder="1" applyAlignment="1" applyProtection="1">
      <alignment horizontal="center" vertical="center"/>
      <protection locked="0"/>
    </xf>
    <xf numFmtId="3" fontId="7" fillId="0" borderId="14" xfId="0" applyNumberFormat="1" applyFont="1" applyBorder="1" applyAlignment="1" applyProtection="1">
      <alignment horizontal="center" vertical="center"/>
      <protection locked="0"/>
    </xf>
    <xf numFmtId="9" fontId="7" fillId="0" borderId="14" xfId="1" applyFont="1" applyBorder="1" applyAlignment="1" applyProtection="1">
      <alignment horizontal="center" vertical="center"/>
      <protection locked="0"/>
    </xf>
    <xf numFmtId="3" fontId="7" fillId="0" borderId="15" xfId="0" applyNumberFormat="1" applyFont="1" applyBorder="1" applyAlignment="1" applyProtection="1">
      <alignment horizontal="center" vertical="center"/>
      <protection locked="0"/>
    </xf>
    <xf numFmtId="3" fontId="7" fillId="3" borderId="13" xfId="0" applyNumberFormat="1" applyFont="1" applyFill="1" applyBorder="1" applyAlignment="1" applyProtection="1">
      <alignment horizontal="center" vertical="center"/>
      <protection locked="0"/>
    </xf>
    <xf numFmtId="3" fontId="7" fillId="3" borderId="14" xfId="0" applyNumberFormat="1" applyFont="1" applyFill="1" applyBorder="1" applyAlignment="1" applyProtection="1">
      <alignment horizontal="center" vertical="center"/>
      <protection locked="0"/>
    </xf>
    <xf numFmtId="9" fontId="7" fillId="3" borderId="14" xfId="1" applyFont="1" applyFill="1" applyBorder="1" applyAlignment="1" applyProtection="1">
      <alignment horizontal="center" vertical="center"/>
      <protection locked="0"/>
    </xf>
    <xf numFmtId="3" fontId="7" fillId="3" borderId="15" xfId="0" applyNumberFormat="1" applyFont="1" applyFill="1" applyBorder="1" applyAlignment="1" applyProtection="1">
      <alignment horizontal="center" vertical="center"/>
      <protection locked="0"/>
    </xf>
    <xf numFmtId="3" fontId="7" fillId="0" borderId="16" xfId="0" applyNumberFormat="1" applyFont="1" applyBorder="1" applyAlignment="1" applyProtection="1">
      <alignment horizontal="center" vertical="center"/>
      <protection locked="0"/>
    </xf>
    <xf numFmtId="3" fontId="7" fillId="0" borderId="17" xfId="0" applyNumberFormat="1" applyFont="1" applyBorder="1" applyAlignment="1" applyProtection="1">
      <alignment horizontal="center" vertical="center"/>
      <protection locked="0"/>
    </xf>
    <xf numFmtId="9" fontId="7" fillId="0" borderId="17" xfId="1" applyFont="1" applyBorder="1" applyAlignment="1" applyProtection="1">
      <alignment horizontal="center" vertical="center"/>
      <protection locked="0"/>
    </xf>
    <xf numFmtId="3" fontId="7" fillId="0" borderId="18" xfId="0" applyNumberFormat="1" applyFont="1" applyBorder="1" applyAlignment="1" applyProtection="1">
      <alignment horizontal="center" vertical="center"/>
      <protection locked="0"/>
    </xf>
    <xf numFmtId="0" fontId="3" fillId="0" borderId="0" xfId="2" applyFont="1" applyProtection="1">
      <protection locked="0"/>
    </xf>
    <xf numFmtId="0" fontId="4" fillId="0" borderId="28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9" fontId="4" fillId="0" borderId="26" xfId="2" applyNumberFormat="1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9" fontId="4" fillId="0" borderId="29" xfId="2" applyNumberFormat="1" applyFont="1" applyBorder="1" applyAlignment="1">
      <alignment horizontal="center" vertical="center"/>
    </xf>
    <xf numFmtId="3" fontId="7" fillId="3" borderId="14" xfId="0" applyNumberFormat="1" applyFont="1" applyFill="1" applyBorder="1" applyAlignment="1" applyProtection="1">
      <alignment horizontal="center"/>
      <protection locked="0"/>
    </xf>
    <xf numFmtId="3" fontId="7" fillId="3" borderId="15" xfId="0" applyNumberFormat="1" applyFont="1" applyFill="1" applyBorder="1" applyAlignment="1" applyProtection="1">
      <alignment horizontal="center"/>
      <protection locked="0"/>
    </xf>
    <xf numFmtId="0" fontId="7" fillId="0" borderId="4" xfId="2" applyFont="1" applyBorder="1" applyAlignment="1">
      <alignment horizontal="center"/>
    </xf>
    <xf numFmtId="0" fontId="7" fillId="0" borderId="2" xfId="2" applyFont="1" applyBorder="1" applyAlignment="1">
      <alignment horizontal="center"/>
    </xf>
    <xf numFmtId="0" fontId="7" fillId="0" borderId="21" xfId="2" applyFont="1" applyBorder="1" applyAlignment="1">
      <alignment horizontal="center"/>
    </xf>
    <xf numFmtId="0" fontId="7" fillId="0" borderId="23" xfId="2" applyFont="1" applyBorder="1" applyAlignment="1">
      <alignment horizontal="center"/>
    </xf>
    <xf numFmtId="0" fontId="7" fillId="0" borderId="18" xfId="2" applyFont="1" applyBorder="1" applyAlignment="1">
      <alignment horizontal="center" wrapText="1"/>
    </xf>
    <xf numFmtId="0" fontId="3" fillId="4" borderId="30" xfId="2" applyFont="1" applyFill="1" applyBorder="1" applyAlignment="1">
      <alignment horizontal="center"/>
    </xf>
    <xf numFmtId="0" fontId="3" fillId="4" borderId="31" xfId="2" applyFont="1" applyFill="1" applyBorder="1" applyAlignment="1">
      <alignment horizontal="center"/>
    </xf>
    <xf numFmtId="0" fontId="3" fillId="4" borderId="19" xfId="2" applyFont="1" applyFill="1" applyBorder="1" applyAlignment="1">
      <alignment horizontal="center"/>
    </xf>
    <xf numFmtId="0" fontId="4" fillId="0" borderId="2" xfId="2" applyFont="1" applyBorder="1" applyAlignment="1">
      <alignment horizontal="center"/>
    </xf>
    <xf numFmtId="9" fontId="4" fillId="0" borderId="21" xfId="2" applyNumberFormat="1" applyFont="1" applyBorder="1" applyAlignment="1">
      <alignment horizontal="center"/>
    </xf>
    <xf numFmtId="9" fontId="4" fillId="0" borderId="2" xfId="2" applyNumberFormat="1" applyFont="1" applyBorder="1" applyAlignment="1">
      <alignment horizontal="center"/>
    </xf>
    <xf numFmtId="0" fontId="4" fillId="0" borderId="2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right" vertical="center" wrapText="1"/>
    </xf>
    <xf numFmtId="0" fontId="4" fillId="0" borderId="2" xfId="2" applyFont="1" applyBorder="1" applyAlignment="1">
      <alignment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top"/>
    </xf>
    <xf numFmtId="0" fontId="4" fillId="0" borderId="2" xfId="2" applyFont="1" applyBorder="1" applyAlignment="1">
      <alignment horizontal="center" vertical="center" wrapText="1" readingOrder="2"/>
    </xf>
    <xf numFmtId="0" fontId="4" fillId="0" borderId="21" xfId="2" applyFont="1" applyBorder="1" applyAlignment="1">
      <alignment horizontal="center" vertical="center" wrapText="1" readingOrder="2"/>
    </xf>
    <xf numFmtId="0" fontId="4" fillId="0" borderId="21" xfId="2" applyFont="1" applyBorder="1" applyAlignment="1">
      <alignment horizontal="center" vertical="top"/>
    </xf>
    <xf numFmtId="0" fontId="4" fillId="0" borderId="2" xfId="2" applyFont="1" applyBorder="1" applyAlignment="1">
      <alignment horizontal="right" vertical="center"/>
    </xf>
    <xf numFmtId="0" fontId="4" fillId="0" borderId="24" xfId="2" applyFont="1" applyBorder="1" applyAlignment="1">
      <alignment wrapText="1"/>
    </xf>
    <xf numFmtId="0" fontId="4" fillId="0" borderId="25" xfId="2" applyFont="1" applyBorder="1" applyAlignment="1">
      <alignment wrapText="1"/>
    </xf>
    <xf numFmtId="0" fontId="4" fillId="0" borderId="17" xfId="2" applyFont="1" applyBorder="1" applyAlignment="1">
      <alignment vertical="center"/>
    </xf>
    <xf numFmtId="0" fontId="3" fillId="4" borderId="8" xfId="2" applyFont="1" applyFill="1" applyBorder="1" applyAlignment="1">
      <alignment horizontal="center"/>
    </xf>
    <xf numFmtId="0" fontId="3" fillId="4" borderId="9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12" fillId="4" borderId="30" xfId="2" applyFont="1" applyFill="1" applyBorder="1" applyAlignment="1">
      <alignment horizontal="center"/>
    </xf>
    <xf numFmtId="0" fontId="12" fillId="4" borderId="31" xfId="2" applyFont="1" applyFill="1" applyBorder="1" applyAlignment="1">
      <alignment horizontal="center"/>
    </xf>
    <xf numFmtId="0" fontId="12" fillId="4" borderId="19" xfId="2" applyFont="1" applyFill="1" applyBorder="1" applyAlignment="1">
      <alignment horizontal="center"/>
    </xf>
    <xf numFmtId="0" fontId="4" fillId="0" borderId="25" xfId="2" applyFont="1" applyBorder="1" applyAlignment="1">
      <alignment horizontal="center" vertical="center"/>
    </xf>
    <xf numFmtId="9" fontId="4" fillId="0" borderId="2" xfId="2" applyNumberFormat="1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 readingOrder="1"/>
    </xf>
    <xf numFmtId="0" fontId="3" fillId="4" borderId="36" xfId="2" applyFont="1" applyFill="1" applyBorder="1" applyAlignment="1">
      <alignment horizontal="center" vertical="center"/>
    </xf>
    <xf numFmtId="0" fontId="3" fillId="4" borderId="37" xfId="2" applyFont="1" applyFill="1" applyBorder="1" applyAlignment="1">
      <alignment horizontal="center" vertical="center"/>
    </xf>
    <xf numFmtId="0" fontId="3" fillId="4" borderId="38" xfId="2" applyFont="1" applyFill="1" applyBorder="1" applyAlignment="1">
      <alignment horizontal="center" vertical="center"/>
    </xf>
    <xf numFmtId="0" fontId="4" fillId="0" borderId="24" xfId="2" applyFont="1" applyBorder="1" applyAlignment="1">
      <alignment horizontal="center" vertical="center" wrapText="1"/>
    </xf>
    <xf numFmtId="9" fontId="4" fillId="0" borderId="25" xfId="2" applyNumberFormat="1" applyFont="1" applyBorder="1" applyAlignment="1">
      <alignment horizontal="center" vertical="center"/>
    </xf>
    <xf numFmtId="0" fontId="12" fillId="4" borderId="36" xfId="2" applyFont="1" applyFill="1" applyBorder="1" applyAlignment="1">
      <alignment horizontal="center" vertical="center"/>
    </xf>
    <xf numFmtId="0" fontId="12" fillId="4" borderId="37" xfId="2" applyFont="1" applyFill="1" applyBorder="1" applyAlignment="1">
      <alignment horizontal="center" vertical="center"/>
    </xf>
    <xf numFmtId="0" fontId="12" fillId="4" borderId="38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21" xfId="2" applyFont="1" applyBorder="1" applyAlignment="1">
      <alignment horizontal="center" vertical="center" wrapText="1"/>
    </xf>
    <xf numFmtId="0" fontId="14" fillId="4" borderId="36" xfId="2" applyFont="1" applyFill="1" applyBorder="1" applyAlignment="1">
      <alignment horizontal="center" vertical="center"/>
    </xf>
    <xf numFmtId="0" fontId="14" fillId="4" borderId="37" xfId="2" applyFont="1" applyFill="1" applyBorder="1" applyAlignment="1">
      <alignment horizontal="center" vertical="center"/>
    </xf>
    <xf numFmtId="0" fontId="14" fillId="4" borderId="38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readingOrder="2"/>
    </xf>
    <xf numFmtId="0" fontId="4" fillId="0" borderId="2" xfId="2" applyFont="1" applyBorder="1" applyAlignment="1">
      <alignment horizontal="center" vertical="center" wrapText="1"/>
    </xf>
    <xf numFmtId="0" fontId="15" fillId="5" borderId="0" xfId="4" applyFont="1" applyFill="1" applyAlignment="1">
      <alignment horizontal="center" vertical="center"/>
    </xf>
    <xf numFmtId="0" fontId="3" fillId="0" borderId="0" xfId="2" applyFont="1" applyAlignment="1" applyProtection="1">
      <alignment wrapText="1"/>
      <protection locked="0"/>
    </xf>
    <xf numFmtId="3" fontId="0" fillId="3" borderId="2" xfId="0" applyNumberFormat="1" applyFill="1" applyBorder="1" applyAlignment="1" applyProtection="1">
      <alignment horizontal="center" vertical="center"/>
      <protection locked="0"/>
    </xf>
    <xf numFmtId="3" fontId="7" fillId="0" borderId="2" xfId="0" applyNumberFormat="1" applyFont="1" applyBorder="1" applyAlignment="1" applyProtection="1">
      <alignment horizontal="center" vertical="center"/>
      <protection locked="0"/>
    </xf>
    <xf numFmtId="3" fontId="7" fillId="3" borderId="2" xfId="0" applyNumberFormat="1" applyFont="1" applyFill="1" applyBorder="1" applyAlignment="1" applyProtection="1">
      <alignment horizontal="center" vertical="center"/>
      <protection locked="0"/>
    </xf>
    <xf numFmtId="3" fontId="0" fillId="3" borderId="20" xfId="0" applyNumberFormat="1" applyFill="1" applyBorder="1" applyAlignment="1" applyProtection="1">
      <alignment horizontal="center" vertical="center"/>
      <protection locked="0"/>
    </xf>
    <xf numFmtId="3" fontId="0" fillId="3" borderId="21" xfId="0" applyNumberFormat="1" applyFill="1" applyBorder="1" applyAlignment="1" applyProtection="1">
      <alignment horizontal="center" vertical="center"/>
      <protection locked="0"/>
    </xf>
    <xf numFmtId="3" fontId="7" fillId="0" borderId="20" xfId="0" applyNumberFormat="1" applyFont="1" applyBorder="1" applyAlignment="1" applyProtection="1">
      <alignment horizontal="center" vertical="center"/>
      <protection locked="0"/>
    </xf>
    <xf numFmtId="9" fontId="7" fillId="0" borderId="21" xfId="1" applyFont="1" applyBorder="1" applyAlignment="1" applyProtection="1">
      <alignment horizontal="center" vertical="center"/>
      <protection locked="0"/>
    </xf>
    <xf numFmtId="3" fontId="7" fillId="3" borderId="20" xfId="0" applyNumberFormat="1" applyFont="1" applyFill="1" applyBorder="1" applyAlignment="1" applyProtection="1">
      <alignment horizontal="center" vertical="center"/>
      <protection locked="0"/>
    </xf>
    <xf numFmtId="9" fontId="7" fillId="3" borderId="21" xfId="1" applyFont="1" applyFill="1" applyBorder="1" applyAlignment="1" applyProtection="1">
      <alignment horizontal="center" vertical="center"/>
      <protection locked="0"/>
    </xf>
    <xf numFmtId="0" fontId="17" fillId="4" borderId="45" xfId="0" applyFont="1" applyFill="1" applyBorder="1" applyAlignment="1" applyProtection="1">
      <alignment horizontal="center"/>
      <protection locked="0"/>
    </xf>
    <xf numFmtId="4" fontId="17" fillId="4" borderId="14" xfId="0" applyNumberFormat="1" applyFont="1" applyFill="1" applyBorder="1" applyAlignment="1" applyProtection="1">
      <alignment horizontal="center" shrinkToFit="1"/>
      <protection locked="0"/>
    </xf>
    <xf numFmtId="0" fontId="17" fillId="4" borderId="14" xfId="0" applyFont="1" applyFill="1" applyBorder="1" applyAlignment="1" applyProtection="1">
      <alignment horizontal="center"/>
      <protection locked="0"/>
    </xf>
    <xf numFmtId="0" fontId="17" fillId="4" borderId="46" xfId="0" applyFont="1" applyFill="1" applyBorder="1" applyAlignment="1" applyProtection="1">
      <alignment horizontal="center"/>
      <protection locked="0"/>
    </xf>
    <xf numFmtId="0" fontId="7" fillId="3" borderId="45" xfId="0" applyFont="1" applyFill="1" applyBorder="1" applyAlignment="1" applyProtection="1">
      <alignment horizontal="center" vertical="center"/>
      <protection locked="0"/>
    </xf>
    <xf numFmtId="4" fontId="7" fillId="3" borderId="14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7" fillId="3" borderId="46" xfId="0" applyFont="1" applyFill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4" fontId="7" fillId="0" borderId="14" xfId="0" applyNumberFormat="1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9" fontId="7" fillId="0" borderId="14" xfId="0" applyNumberFormat="1" applyFont="1" applyBorder="1" applyAlignment="1" applyProtection="1">
      <alignment horizontal="center" vertical="center"/>
      <protection locked="0"/>
    </xf>
    <xf numFmtId="9" fontId="7" fillId="3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4" fontId="7" fillId="0" borderId="48" xfId="0" applyNumberFormat="1" applyFont="1" applyBorder="1" applyAlignment="1" applyProtection="1">
      <alignment horizontal="center" vertical="center" shrinkToFit="1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14" fillId="4" borderId="5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8" fillId="6" borderId="52" xfId="0" applyFont="1" applyFill="1" applyBorder="1" applyAlignment="1" applyProtection="1">
      <alignment horizontal="center" vertical="center" readingOrder="2"/>
      <protection locked="0"/>
    </xf>
    <xf numFmtId="0" fontId="19" fillId="3" borderId="52" xfId="0" applyFont="1" applyFill="1" applyBorder="1" applyAlignment="1" applyProtection="1">
      <alignment horizontal="right" vertical="center" readingOrder="2"/>
      <protection locked="0"/>
    </xf>
    <xf numFmtId="0" fontId="19" fillId="0" borderId="52" xfId="0" applyFont="1" applyBorder="1" applyAlignment="1" applyProtection="1">
      <alignment horizontal="right" vertical="center" readingOrder="2"/>
      <protection locked="0"/>
    </xf>
    <xf numFmtId="0" fontId="19" fillId="3" borderId="52" xfId="0" applyFont="1" applyFill="1" applyBorder="1" applyAlignment="1" applyProtection="1">
      <alignment horizontal="right" vertical="center" wrapText="1" readingOrder="2"/>
      <protection locked="0"/>
    </xf>
    <xf numFmtId="0" fontId="19" fillId="3" borderId="2" xfId="0" applyFont="1" applyFill="1" applyBorder="1" applyAlignment="1" applyProtection="1">
      <alignment horizontal="right" vertical="center" readingOrder="2"/>
      <protection locked="0"/>
    </xf>
    <xf numFmtId="0" fontId="15" fillId="5" borderId="0" xfId="4" applyFont="1" applyFill="1" applyAlignment="1" applyProtection="1">
      <alignment horizontal="center" vertical="center"/>
      <protection locked="0"/>
    </xf>
    <xf numFmtId="0" fontId="15" fillId="0" borderId="0" xfId="4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5" fillId="0" borderId="56" xfId="0" applyFont="1" applyBorder="1" applyAlignment="1" applyProtection="1">
      <alignment horizontal="center" vertical="center" shrinkToFit="1" readingOrder="2"/>
      <protection locked="0"/>
    </xf>
    <xf numFmtId="0" fontId="26" fillId="0" borderId="57" xfId="0" applyFont="1" applyBorder="1" applyAlignment="1" applyProtection="1">
      <alignment horizontal="center" vertical="center" wrapText="1" readingOrder="2"/>
      <protection locked="0"/>
    </xf>
    <xf numFmtId="0" fontId="26" fillId="0" borderId="58" xfId="0" applyFont="1" applyBorder="1" applyAlignment="1" applyProtection="1">
      <alignment horizontal="center" vertical="center" wrapText="1" readingOrder="2"/>
      <protection locked="0"/>
    </xf>
    <xf numFmtId="0" fontId="26" fillId="0" borderId="59" xfId="0" applyFont="1" applyBorder="1" applyAlignment="1" applyProtection="1">
      <alignment horizontal="center" vertical="center" wrapText="1" readingOrder="2"/>
      <protection locked="0"/>
    </xf>
    <xf numFmtId="0" fontId="25" fillId="0" borderId="60" xfId="0" applyFont="1" applyBorder="1" applyAlignment="1" applyProtection="1">
      <alignment horizontal="center" vertical="center" shrinkToFit="1" readingOrder="2"/>
      <protection locked="0"/>
    </xf>
    <xf numFmtId="0" fontId="25" fillId="0" borderId="2" xfId="0" applyFont="1" applyBorder="1" applyAlignment="1" applyProtection="1">
      <alignment horizontal="center" vertical="center" wrapText="1" readingOrder="2"/>
      <protection locked="0"/>
    </xf>
    <xf numFmtId="0" fontId="25" fillId="0" borderId="61" xfId="0" applyFont="1" applyBorder="1" applyAlignment="1" applyProtection="1">
      <alignment horizontal="center" vertical="center" wrapText="1" readingOrder="2"/>
      <protection locked="0"/>
    </xf>
    <xf numFmtId="0" fontId="26" fillId="0" borderId="60" xfId="0" applyFont="1" applyBorder="1" applyAlignment="1" applyProtection="1">
      <alignment horizontal="center" vertical="center" shrinkToFit="1" readingOrder="2"/>
      <protection locked="0"/>
    </xf>
    <xf numFmtId="165" fontId="27" fillId="0" borderId="2" xfId="0" applyNumberFormat="1" applyFont="1" applyBorder="1" applyAlignment="1" applyProtection="1">
      <alignment horizontal="center" vertical="center" wrapText="1" readingOrder="2"/>
      <protection locked="0"/>
    </xf>
    <xf numFmtId="165" fontId="27" fillId="0" borderId="61" xfId="0" applyNumberFormat="1" applyFont="1" applyBorder="1" applyAlignment="1" applyProtection="1">
      <alignment horizontal="center" vertical="center" wrapText="1" readingOrder="2"/>
      <protection locked="0"/>
    </xf>
    <xf numFmtId="0" fontId="26" fillId="7" borderId="60" xfId="0" applyFont="1" applyFill="1" applyBorder="1" applyAlignment="1" applyProtection="1">
      <alignment horizontal="center" vertical="center" shrinkToFit="1" readingOrder="2"/>
      <protection locked="0"/>
    </xf>
    <xf numFmtId="165" fontId="27" fillId="7" borderId="2" xfId="0" applyNumberFormat="1" applyFont="1" applyFill="1" applyBorder="1" applyAlignment="1" applyProtection="1">
      <alignment horizontal="center" vertical="center" wrapText="1" readingOrder="2"/>
      <protection locked="0"/>
    </xf>
    <xf numFmtId="165" fontId="27" fillId="7" borderId="61" xfId="0" applyNumberFormat="1" applyFont="1" applyFill="1" applyBorder="1" applyAlignment="1" applyProtection="1">
      <alignment horizontal="center" vertical="center" wrapText="1" readingOrder="2"/>
      <protection locked="0"/>
    </xf>
    <xf numFmtId="0" fontId="15" fillId="0" borderId="2" xfId="4" applyFont="1" applyBorder="1" applyAlignment="1">
      <alignment horizontal="center" vertical="center"/>
    </xf>
    <xf numFmtId="0" fontId="0" fillId="0" borderId="2" xfId="0" applyBorder="1"/>
    <xf numFmtId="0" fontId="30" fillId="0" borderId="52" xfId="5" applyFont="1" applyBorder="1" applyAlignment="1">
      <alignment horizontal="center" vertical="center"/>
    </xf>
    <xf numFmtId="0" fontId="2" fillId="0" borderId="0" xfId="5"/>
    <xf numFmtId="0" fontId="31" fillId="0" borderId="64" xfId="6" applyFont="1" applyBorder="1" applyAlignment="1">
      <alignment horizontal="center" vertical="center"/>
    </xf>
    <xf numFmtId="0" fontId="15" fillId="0" borderId="64" xfId="7" applyFont="1" applyBorder="1" applyAlignment="1">
      <alignment horizontal="center" vertical="center"/>
    </xf>
    <xf numFmtId="0" fontId="31" fillId="0" borderId="37" xfId="6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2" fillId="0" borderId="0" xfId="5" applyAlignment="1">
      <alignment horizontal="center" vertical="center"/>
    </xf>
    <xf numFmtId="0" fontId="0" fillId="0" borderId="0" xfId="0" applyAlignment="1">
      <alignment horizontal="center"/>
    </xf>
    <xf numFmtId="3" fontId="10" fillId="2" borderId="2" xfId="0" applyNumberFormat="1" applyFont="1" applyFill="1" applyBorder="1" applyAlignment="1" applyProtection="1">
      <alignment horizontal="center" vertical="center"/>
      <protection locked="0"/>
    </xf>
    <xf numFmtId="3" fontId="10" fillId="2" borderId="10" xfId="0" applyNumberFormat="1" applyFont="1" applyFill="1" applyBorder="1" applyAlignment="1" applyProtection="1">
      <alignment horizontal="center" vertical="center"/>
      <protection locked="0"/>
    </xf>
    <xf numFmtId="3" fontId="10" fillId="2" borderId="11" xfId="0" applyNumberFormat="1" applyFont="1" applyFill="1" applyBorder="1" applyAlignment="1" applyProtection="1">
      <alignment horizontal="center" vertical="center"/>
      <protection locked="0"/>
    </xf>
    <xf numFmtId="3" fontId="10" fillId="2" borderId="12" xfId="0" applyNumberFormat="1" applyFont="1" applyFill="1" applyBorder="1" applyAlignment="1" applyProtection="1">
      <alignment horizontal="center" vertical="center"/>
      <protection locked="0"/>
    </xf>
    <xf numFmtId="0" fontId="15" fillId="5" borderId="0" xfId="4" applyFont="1" applyFill="1" applyAlignment="1">
      <alignment horizontal="center" vertical="center"/>
    </xf>
    <xf numFmtId="0" fontId="7" fillId="0" borderId="16" xfId="2" applyFont="1" applyBorder="1" applyAlignment="1">
      <alignment horizontal="center"/>
    </xf>
    <xf numFmtId="0" fontId="7" fillId="0" borderId="23" xfId="2" applyFont="1" applyBorder="1" applyAlignment="1">
      <alignment horizontal="center"/>
    </xf>
    <xf numFmtId="3" fontId="7" fillId="3" borderId="22" xfId="0" applyNumberFormat="1" applyFont="1" applyFill="1" applyBorder="1" applyAlignment="1" applyProtection="1">
      <alignment horizontal="center"/>
      <protection locked="0"/>
    </xf>
    <xf numFmtId="3" fontId="7" fillId="3" borderId="4" xfId="0" applyNumberFormat="1" applyFont="1" applyFill="1" applyBorder="1" applyAlignment="1" applyProtection="1">
      <alignment horizontal="center"/>
      <protection locked="0"/>
    </xf>
    <xf numFmtId="0" fontId="7" fillId="0" borderId="22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20" xfId="2" applyFont="1" applyBorder="1" applyAlignment="1">
      <alignment horizontal="center"/>
    </xf>
    <xf numFmtId="0" fontId="7" fillId="0" borderId="2" xfId="2" applyFont="1" applyBorder="1" applyAlignment="1">
      <alignment horizontal="center"/>
    </xf>
    <xf numFmtId="0" fontId="7" fillId="0" borderId="22" xfId="2" applyFont="1" applyBorder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4" fillId="0" borderId="22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3" fontId="8" fillId="2" borderId="30" xfId="0" applyNumberFormat="1" applyFont="1" applyFill="1" applyBorder="1" applyAlignment="1" applyProtection="1">
      <alignment horizontal="center" vertical="center"/>
      <protection locked="0"/>
    </xf>
    <xf numFmtId="3" fontId="8" fillId="2" borderId="31" xfId="0" applyNumberFormat="1" applyFont="1" applyFill="1" applyBorder="1" applyAlignment="1" applyProtection="1">
      <alignment horizontal="center" vertical="center"/>
      <protection locked="0"/>
    </xf>
    <xf numFmtId="3" fontId="8" fillId="2" borderId="19" xfId="0" applyNumberFormat="1" applyFont="1" applyFill="1" applyBorder="1" applyAlignment="1" applyProtection="1">
      <alignment horizontal="center" vertical="center"/>
      <protection locked="0"/>
    </xf>
    <xf numFmtId="3" fontId="7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1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4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25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10" xfId="0" applyNumberFormat="1" applyFont="1" applyFill="1" applyBorder="1" applyAlignment="1" applyProtection="1">
      <alignment horizontal="center" vertical="center"/>
      <protection locked="0"/>
    </xf>
    <xf numFmtId="3" fontId="8" fillId="2" borderId="11" xfId="0" applyNumberFormat="1" applyFont="1" applyFill="1" applyBorder="1" applyAlignment="1" applyProtection="1">
      <alignment horizontal="center" vertical="center"/>
      <protection locked="0"/>
    </xf>
    <xf numFmtId="3" fontId="8" fillId="2" borderId="12" xfId="0" applyNumberFormat="1" applyFont="1" applyFill="1" applyBorder="1" applyAlignment="1" applyProtection="1">
      <alignment horizontal="center" vertical="center"/>
      <protection locked="0"/>
    </xf>
    <xf numFmtId="0" fontId="16" fillId="4" borderId="42" xfId="0" applyFont="1" applyFill="1" applyBorder="1" applyAlignment="1" applyProtection="1">
      <alignment horizontal="center" vertical="center"/>
      <protection locked="0"/>
    </xf>
    <xf numFmtId="0" fontId="16" fillId="4" borderId="43" xfId="0" applyFont="1" applyFill="1" applyBorder="1" applyAlignment="1" applyProtection="1">
      <alignment horizontal="center" vertical="center"/>
      <protection locked="0"/>
    </xf>
    <xf numFmtId="0" fontId="16" fillId="4" borderId="44" xfId="0" applyFont="1" applyFill="1" applyBorder="1" applyAlignment="1" applyProtection="1">
      <alignment horizontal="center" vertical="center"/>
      <protection locked="0"/>
    </xf>
    <xf numFmtId="0" fontId="24" fillId="0" borderId="53" xfId="0" applyFont="1" applyBorder="1" applyAlignment="1" applyProtection="1">
      <alignment horizontal="center" vertical="center"/>
      <protection locked="0"/>
    </xf>
    <xf numFmtId="0" fontId="24" fillId="0" borderId="54" xfId="0" applyFont="1" applyBorder="1" applyAlignment="1" applyProtection="1">
      <alignment horizontal="center" vertical="center"/>
      <protection locked="0"/>
    </xf>
    <xf numFmtId="0" fontId="24" fillId="0" borderId="55" xfId="0" applyFont="1" applyBorder="1" applyAlignment="1" applyProtection="1">
      <alignment horizontal="center" vertical="center"/>
      <protection locked="0"/>
    </xf>
    <xf numFmtId="0" fontId="28" fillId="7" borderId="60" xfId="0" applyFont="1" applyFill="1" applyBorder="1" applyAlignment="1" applyProtection="1">
      <alignment horizontal="center" vertical="center" wrapText="1" readingOrder="2"/>
      <protection locked="0"/>
    </xf>
    <xf numFmtId="0" fontId="28" fillId="7" borderId="2" xfId="0" applyFont="1" applyFill="1" applyBorder="1" applyAlignment="1" applyProtection="1">
      <alignment horizontal="center" vertical="center" wrapText="1" readingOrder="2"/>
      <protection locked="0"/>
    </xf>
    <xf numFmtId="0" fontId="28" fillId="7" borderId="61" xfId="0" applyFont="1" applyFill="1" applyBorder="1" applyAlignment="1" applyProtection="1">
      <alignment horizontal="center" vertical="center" wrapText="1" readingOrder="2"/>
      <protection locked="0"/>
    </xf>
    <xf numFmtId="0" fontId="28" fillId="7" borderId="62" xfId="0" applyFont="1" applyFill="1" applyBorder="1" applyAlignment="1" applyProtection="1">
      <alignment horizontal="center" vertical="center" wrapText="1" readingOrder="2"/>
      <protection locked="0"/>
    </xf>
    <xf numFmtId="0" fontId="28" fillId="7" borderId="63" xfId="0" applyFont="1" applyFill="1" applyBorder="1" applyAlignment="1" applyProtection="1">
      <alignment horizontal="center" vertical="center" wrapText="1" readingOrder="2"/>
      <protection locked="0"/>
    </xf>
    <xf numFmtId="0" fontId="28" fillId="7" borderId="49" xfId="0" applyFont="1" applyFill="1" applyBorder="1" applyAlignment="1" applyProtection="1">
      <alignment horizontal="center" vertical="center" wrapText="1" readingOrder="2"/>
      <protection locked="0"/>
    </xf>
    <xf numFmtId="3" fontId="29" fillId="2" borderId="10" xfId="0" applyNumberFormat="1" applyFont="1" applyFill="1" applyBorder="1" applyAlignment="1" applyProtection="1">
      <alignment horizontal="center" vertical="center"/>
      <protection locked="0"/>
    </xf>
    <xf numFmtId="3" fontId="29" fillId="2" borderId="11" xfId="0" applyNumberFormat="1" applyFont="1" applyFill="1" applyBorder="1" applyAlignment="1" applyProtection="1">
      <alignment horizontal="center" vertical="center"/>
      <protection locked="0"/>
    </xf>
    <xf numFmtId="3" fontId="29" fillId="2" borderId="12" xfId="0" applyNumberFormat="1" applyFont="1" applyFill="1" applyBorder="1" applyAlignment="1" applyProtection="1">
      <alignment horizontal="center" vertical="center"/>
      <protection locked="0"/>
    </xf>
    <xf numFmtId="0" fontId="13" fillId="4" borderId="33" xfId="2" applyFont="1" applyFill="1" applyBorder="1" applyAlignment="1">
      <alignment horizontal="center" vertical="center"/>
    </xf>
    <xf numFmtId="0" fontId="13" fillId="4" borderId="34" xfId="2" applyFont="1" applyFill="1" applyBorder="1" applyAlignment="1">
      <alignment horizontal="center" vertical="center"/>
    </xf>
    <xf numFmtId="0" fontId="13" fillId="4" borderId="35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49" fontId="11" fillId="0" borderId="20" xfId="2" applyNumberFormat="1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3" fontId="9" fillId="2" borderId="10" xfId="0" applyNumberFormat="1" applyFont="1" applyFill="1" applyBorder="1" applyAlignment="1" applyProtection="1">
      <alignment horizontal="center" vertical="center"/>
      <protection locked="0"/>
    </xf>
    <xf numFmtId="3" fontId="9" fillId="2" borderId="11" xfId="0" applyNumberFormat="1" applyFont="1" applyFill="1" applyBorder="1" applyAlignment="1" applyProtection="1">
      <alignment horizontal="center" vertical="center"/>
      <protection locked="0"/>
    </xf>
    <xf numFmtId="3" fontId="9" fillId="2" borderId="12" xfId="0" applyNumberFormat="1" applyFont="1" applyFill="1" applyBorder="1" applyAlignment="1" applyProtection="1">
      <alignment horizontal="center" vertical="center"/>
      <protection locked="0"/>
    </xf>
    <xf numFmtId="9" fontId="4" fillId="0" borderId="3" xfId="2" applyNumberFormat="1" applyFont="1" applyBorder="1" applyAlignment="1">
      <alignment horizontal="center"/>
    </xf>
    <xf numFmtId="9" fontId="4" fillId="0" borderId="27" xfId="2" applyNumberFormat="1" applyFont="1" applyBorder="1" applyAlignment="1">
      <alignment horizontal="center"/>
    </xf>
    <xf numFmtId="9" fontId="4" fillId="0" borderId="28" xfId="2" applyNumberFormat="1" applyFont="1" applyBorder="1" applyAlignment="1">
      <alignment horizontal="center"/>
    </xf>
    <xf numFmtId="0" fontId="4" fillId="0" borderId="3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9" xfId="2" applyFont="1" applyBorder="1" applyAlignment="1">
      <alignment horizontal="center" vertical="center" wrapText="1"/>
    </xf>
    <xf numFmtId="0" fontId="12" fillId="4" borderId="33" xfId="2" applyFont="1" applyFill="1" applyBorder="1" applyAlignment="1">
      <alignment horizontal="center" vertical="center"/>
    </xf>
    <xf numFmtId="0" fontId="12" fillId="4" borderId="34" xfId="2" applyFont="1" applyFill="1" applyBorder="1" applyAlignment="1">
      <alignment horizontal="center" vertical="center"/>
    </xf>
    <xf numFmtId="0" fontId="12" fillId="4" borderId="35" xfId="2" applyFont="1" applyFill="1" applyBorder="1" applyAlignment="1">
      <alignment horizontal="center" vertical="center"/>
    </xf>
    <xf numFmtId="0" fontId="4" fillId="0" borderId="20" xfId="2" applyFont="1" applyBorder="1" applyAlignment="1">
      <alignment horizontal="right"/>
    </xf>
    <xf numFmtId="0" fontId="4" fillId="0" borderId="2" xfId="2" applyFont="1" applyBorder="1" applyAlignment="1">
      <alignment horizontal="right"/>
    </xf>
    <xf numFmtId="0" fontId="4" fillId="0" borderId="2" xfId="2" applyFont="1" applyBorder="1" applyAlignment="1">
      <alignment horizontal="center"/>
    </xf>
    <xf numFmtId="0" fontId="4" fillId="0" borderId="21" xfId="2" applyFont="1" applyBorder="1" applyAlignment="1">
      <alignment horizontal="center"/>
    </xf>
    <xf numFmtId="0" fontId="13" fillId="4" borderId="39" xfId="2" applyFont="1" applyFill="1" applyBorder="1" applyAlignment="1">
      <alignment horizontal="center"/>
    </xf>
    <xf numFmtId="0" fontId="13" fillId="4" borderId="40" xfId="2" applyFont="1" applyFill="1" applyBorder="1" applyAlignment="1">
      <alignment horizontal="center"/>
    </xf>
    <xf numFmtId="0" fontId="13" fillId="4" borderId="41" xfId="2" applyFont="1" applyFill="1" applyBorder="1" applyAlignment="1">
      <alignment horizontal="center"/>
    </xf>
    <xf numFmtId="0" fontId="12" fillId="4" borderId="36" xfId="2" applyFont="1" applyFill="1" applyBorder="1" applyAlignment="1">
      <alignment horizontal="center"/>
    </xf>
    <xf numFmtId="0" fontId="12" fillId="4" borderId="37" xfId="2" applyFont="1" applyFill="1" applyBorder="1" applyAlignment="1">
      <alignment horizontal="center"/>
    </xf>
    <xf numFmtId="0" fontId="12" fillId="4" borderId="38" xfId="2" applyFont="1" applyFill="1" applyBorder="1" applyAlignment="1">
      <alignment horizontal="center"/>
    </xf>
    <xf numFmtId="0" fontId="4" fillId="0" borderId="16" xfId="2" applyFont="1" applyBorder="1" applyAlignment="1">
      <alignment horizontal="center" vertical="top" wrapText="1"/>
    </xf>
    <xf numFmtId="0" fontId="4" fillId="0" borderId="23" xfId="2" applyFont="1" applyBorder="1" applyAlignment="1">
      <alignment horizontal="center" vertical="top" wrapText="1"/>
    </xf>
    <xf numFmtId="0" fontId="4" fillId="0" borderId="17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14" fillId="4" borderId="36" xfId="2" applyFont="1" applyFill="1" applyBorder="1" applyAlignment="1">
      <alignment horizontal="center" vertical="center"/>
    </xf>
    <xf numFmtId="0" fontId="14" fillId="4" borderId="37" xfId="2" applyFont="1" applyFill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</cellXfs>
  <cellStyles count="8">
    <cellStyle name="Comma 2" xfId="3" xr:uid="{5821252A-8F7A-43E3-A606-9D9787A2E872}"/>
    <cellStyle name="Hyperlink" xfId="4" builtinId="8"/>
    <cellStyle name="Hyperlink 2" xfId="6" xr:uid="{DD00DDF4-4605-4983-B2FA-5FF523577235}"/>
    <cellStyle name="Hyperlink 3" xfId="7" xr:uid="{45859BC7-6FBD-4507-AB19-941EFEF63A99}"/>
    <cellStyle name="Normal" xfId="0" builtinId="0"/>
    <cellStyle name="Normal 2" xfId="2" xr:uid="{BA80B5C7-99DB-4F47-90DB-5FF8C65BF560}"/>
    <cellStyle name="Normal 3" xfId="5" xr:uid="{0CF040EC-C304-4B0D-AEC6-69EA641BB3B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persianfi.com/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persianfi.com/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70294</xdr:colOff>
      <xdr:row>1</xdr:row>
      <xdr:rowOff>41338</xdr:rowOff>
    </xdr:from>
    <xdr:to>
      <xdr:col>2</xdr:col>
      <xdr:colOff>1098613</xdr:colOff>
      <xdr:row>1</xdr:row>
      <xdr:rowOff>340043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D5068D-00C5-423C-85D3-CB9A4173A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8725237" y="222313"/>
          <a:ext cx="1028319" cy="2987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809624</xdr:colOff>
      <xdr:row>1</xdr:row>
      <xdr:rowOff>0</xdr:rowOff>
    </xdr:from>
    <xdr:to>
      <xdr:col>2</xdr:col>
      <xdr:colOff>904874</xdr:colOff>
      <xdr:row>1</xdr:row>
      <xdr:rowOff>636968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12EEC2-0118-4018-85F0-2D96DD393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2514751" y="295275"/>
          <a:ext cx="1714500" cy="63696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161926</xdr:colOff>
      <xdr:row>1</xdr:row>
      <xdr:rowOff>76200</xdr:rowOff>
    </xdr:from>
    <xdr:to>
      <xdr:col>1</xdr:col>
      <xdr:colOff>1600201</xdr:colOff>
      <xdr:row>1</xdr:row>
      <xdr:rowOff>610545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4436CB-00BA-4C8B-8D35-C142D1422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7033024" y="371475"/>
          <a:ext cx="1438275" cy="53434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57150</xdr:rowOff>
    </xdr:from>
    <xdr:to>
      <xdr:col>1</xdr:col>
      <xdr:colOff>1343025</xdr:colOff>
      <xdr:row>1</xdr:row>
      <xdr:rowOff>471179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4546C4-B6DD-4BCE-A3F5-FC245B51B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0128650" y="352425"/>
          <a:ext cx="1114425" cy="41402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47625</xdr:rowOff>
    </xdr:from>
    <xdr:to>
      <xdr:col>1</xdr:col>
      <xdr:colOff>1524000</xdr:colOff>
      <xdr:row>1</xdr:row>
      <xdr:rowOff>581970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949DE4-3E72-4259-8B8B-6E3AE07D9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8042675" y="295275"/>
          <a:ext cx="1438275" cy="53434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2</xdr:col>
      <xdr:colOff>790575</xdr:colOff>
      <xdr:row>1</xdr:row>
      <xdr:rowOff>543870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09CD25-2F5F-463D-9AA0-C7085D429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7404500" y="304800"/>
          <a:ext cx="1438275" cy="53434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85725</xdr:rowOff>
    </xdr:from>
    <xdr:to>
      <xdr:col>3</xdr:col>
      <xdr:colOff>180975</xdr:colOff>
      <xdr:row>1</xdr:row>
      <xdr:rowOff>620070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AC3619-CE01-44EA-92E1-C7BF4D875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7071125" y="381000"/>
          <a:ext cx="1438275" cy="5343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247651</xdr:colOff>
      <xdr:row>1</xdr:row>
      <xdr:rowOff>114300</xdr:rowOff>
    </xdr:from>
    <xdr:to>
      <xdr:col>1</xdr:col>
      <xdr:colOff>1247598</xdr:colOff>
      <xdr:row>1</xdr:row>
      <xdr:rowOff>619125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AFF4F3-4595-42CE-AE00-9FB163C11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481127" y="304800"/>
          <a:ext cx="999947" cy="504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0</xdr:rowOff>
    </xdr:from>
    <xdr:to>
      <xdr:col>2</xdr:col>
      <xdr:colOff>1571625</xdr:colOff>
      <xdr:row>1</xdr:row>
      <xdr:rowOff>865568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9C50E6-D2E2-43C8-8778-43153F93B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9967275" y="295275"/>
          <a:ext cx="1714500" cy="6369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0</xdr:rowOff>
    </xdr:from>
    <xdr:to>
      <xdr:col>1</xdr:col>
      <xdr:colOff>1971675</xdr:colOff>
      <xdr:row>1</xdr:row>
      <xdr:rowOff>636968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908A9B-A47A-4B9A-98E4-4A78A9332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9967275" y="295275"/>
          <a:ext cx="1714500" cy="6369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47624</xdr:rowOff>
    </xdr:from>
    <xdr:to>
      <xdr:col>1</xdr:col>
      <xdr:colOff>1952625</xdr:colOff>
      <xdr:row>1</xdr:row>
      <xdr:rowOff>503617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8D9DBE-0429-46EE-8568-E6EE221CE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95452825" y="428624"/>
          <a:ext cx="1714500" cy="4559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809624</xdr:colOff>
      <xdr:row>1</xdr:row>
      <xdr:rowOff>0</xdr:rowOff>
    </xdr:from>
    <xdr:to>
      <xdr:col>1</xdr:col>
      <xdr:colOff>1714499</xdr:colOff>
      <xdr:row>1</xdr:row>
      <xdr:rowOff>636968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C20305-3249-4D08-89D9-DFF965F26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2514751" y="295275"/>
          <a:ext cx="1714500" cy="63696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809624</xdr:colOff>
      <xdr:row>1</xdr:row>
      <xdr:rowOff>0</xdr:rowOff>
    </xdr:from>
    <xdr:to>
      <xdr:col>3</xdr:col>
      <xdr:colOff>95249</xdr:colOff>
      <xdr:row>1</xdr:row>
      <xdr:rowOff>636968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8454B2-6C01-4880-BC9E-444A5FC1D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2514751" y="295275"/>
          <a:ext cx="1714500" cy="63696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47624</xdr:colOff>
      <xdr:row>2</xdr:row>
      <xdr:rowOff>61787</xdr:rowOff>
    </xdr:from>
    <xdr:ext cx="1619250" cy="557338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BDC237-77E2-4BFD-B215-D175B0E4B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7690251" y="433262"/>
          <a:ext cx="1619250" cy="557338"/>
        </a:xfrm>
        <a:prstGeom prst="rect">
          <a:avLst/>
        </a:prstGeom>
      </xdr:spPr>
    </xdr:pic>
    <xdr:clientData/>
  </xdr:oneCellAnchor>
  <xdr:twoCellAnchor editAs="oneCell">
    <xdr:from>
      <xdr:col>6</xdr:col>
      <xdr:colOff>47624</xdr:colOff>
      <xdr:row>2</xdr:row>
      <xdr:rowOff>23687</xdr:rowOff>
    </xdr:from>
    <xdr:to>
      <xdr:col>6</xdr:col>
      <xdr:colOff>1438274</xdr:colOff>
      <xdr:row>2</xdr:row>
      <xdr:rowOff>660655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BCE5D3-A22C-4E12-B516-A047F9857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3346851" y="395162"/>
          <a:ext cx="1390650" cy="63696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85725</xdr:rowOff>
    </xdr:from>
    <xdr:to>
      <xdr:col>1</xdr:col>
      <xdr:colOff>1190625</xdr:colOff>
      <xdr:row>1</xdr:row>
      <xdr:rowOff>499754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BCF6D0-8966-41BA-B745-69DAA7A27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7156850" y="381000"/>
          <a:ext cx="1114425" cy="4140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ite\1\&#1605;&#1581;&#1589;&#1608;&#1604;&#1575;&#1578;\&#1604;&#1740;&#1587;&#1578;%20&#1581;&#1602;&#1608;&#1602;%201403\&#1575;&#1705;&#1587;&#1604;%20&#1581;&#1602;&#1608;&#1602;%201403%20v5-5-9.xlsm" TargetMode="External"/><Relationship Id="rId1" Type="http://schemas.openxmlformats.org/officeDocument/2006/relationships/externalLinkPath" Target="/site/1/&#1605;&#1581;&#1589;&#1608;&#1604;&#1575;&#1578;/&#1604;&#1740;&#1587;&#1578;%20&#1581;&#1602;&#1608;&#1602;%201403/&#1575;&#1705;&#1587;&#1604;%20&#1581;&#1602;&#1608;&#1602;%201403%20v5-5-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rialNumbers"/>
      <sheetName val="datamodel"/>
      <sheetName val="راهنما"/>
      <sheetName val="منو ها"/>
      <sheetName val="فرم کارگزینی"/>
      <sheetName val="تنظیمات مالیات و بیمه"/>
      <sheetName val="محاسبات پایه سنوات"/>
      <sheetName val="data"/>
      <sheetName val="اطلاعات کارگزینی پرسنل"/>
      <sheetName val="فرم ورود داده"/>
      <sheetName val="محاسبات"/>
      <sheetName val="جهت محاسبات آزاد"/>
      <sheetName val="لیست حقوق"/>
      <sheetName val="لیست بیمه"/>
      <sheetName val="لیست پرداخت"/>
      <sheetName val="فیش حقوقی"/>
      <sheetName val="پرینت گروهی فیش A5"/>
      <sheetName val="سند حسابداری"/>
      <sheetName val="سند تفضیلی "/>
      <sheetName val="چارت سازمانی"/>
      <sheetName val="گزارش مدیریت 3 سطحی"/>
      <sheetName val="گزارش مدیریت 5 سطحی"/>
      <sheetName val="گزارش مدیریت تا 15 سطح"/>
      <sheetName val="فرم تسویه"/>
      <sheetName val="قرارداد ها"/>
      <sheetName val="قرارداد کار پرسنل"/>
      <sheetName val="dashboard"/>
      <sheetName val="pivot table"/>
      <sheetName val="datacalc"/>
      <sheetName val="فیش حقوقی ماههای قبل"/>
      <sheetName val="مدیریت قراردادها"/>
    </sheetNames>
    <sheetDataSet>
      <sheetData sheetId="0" refreshError="1"/>
      <sheetData sheetId="1">
        <row r="4">
          <cell r="D4">
            <v>2</v>
          </cell>
          <cell r="M4">
            <v>0</v>
          </cell>
          <cell r="S4">
            <v>0</v>
          </cell>
        </row>
        <row r="5">
          <cell r="H5">
            <v>0</v>
          </cell>
          <cell r="K5">
            <v>0</v>
          </cell>
          <cell r="Q5">
            <v>1219355006.3562443</v>
          </cell>
          <cell r="T5">
            <v>0</v>
          </cell>
          <cell r="U5">
            <v>0</v>
          </cell>
        </row>
        <row r="7">
          <cell r="T7">
            <v>0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.me/pfisut/" TargetMode="External"/><Relationship Id="rId3" Type="http://schemas.openxmlformats.org/officeDocument/2006/relationships/hyperlink" Target="https://persianfi.com/product/%d8%a7%da%a9%d8%b3%d9%84-%d8%a7%d9%86%d8%a8%d8%a7%d8%b1%da%af%d8%b1%d8%af%d8%a7%d9%86%db%8c/" TargetMode="External"/><Relationship Id="rId7" Type="http://schemas.openxmlformats.org/officeDocument/2006/relationships/hyperlink" Target="https://persianfi.com/product/%d8%a2%d9%85%d9%88%d8%b2%d8%b4-%d8%a7%da%a9%d8%b3%d9%84-%d9%85%d9%82%d8%af%d9%85%d8%a7%d8%aa%db%8c-%d9%88-%d9%be%db%8c%d8%b4%d8%b1%d9%81%d8%aa%d9%87/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persianfi.com/%d9%85%d8%ad%d8%a7%d8%b3%d8%a8%d8%a7%d8%aa-%d8%a2%d9%86%d9%84%d8%a7%db%8c%d9%86-%d9%85%d8%a7%d9%84%db%8c/" TargetMode="External"/><Relationship Id="rId1" Type="http://schemas.openxmlformats.org/officeDocument/2006/relationships/hyperlink" Target="https://persianfi.com/product/%d8%a7%da%a9%d8%b3%d9%84-%d8%ad%d9%82%d9%88%d9%82-%d9%88-%d8%af%d8%b3%d8%aa%d9%85%d8%b2%d8%af-1403/" TargetMode="External"/><Relationship Id="rId6" Type="http://schemas.openxmlformats.org/officeDocument/2006/relationships/hyperlink" Target="https://persianfi.com/product/%da%a9%d8%af%db%8c%d9%86%da%af-%d8%ad%d8%b3%d8%a7%d8%a8%d8%af%d8%a7%d8%b1%db%8c/" TargetMode="External"/><Relationship Id="rId11" Type="http://schemas.openxmlformats.org/officeDocument/2006/relationships/hyperlink" Target="https://persianfi.com/product/discrepancy/" TargetMode="External"/><Relationship Id="rId5" Type="http://schemas.openxmlformats.org/officeDocument/2006/relationships/hyperlink" Target="https://persianfi.com/product/balance-sheet/" TargetMode="External"/><Relationship Id="rId10" Type="http://schemas.openxmlformats.org/officeDocument/2006/relationships/hyperlink" Target="https://persianfi.com/product/%d8%a7%da%a9%d8%b3%d9%84-%d9%85%d8%ad%d8%a7%d8%b3%d8%a8%d9%87-%d8%ad%d9%82%d9%88%d9%82-%d9%88-%d8%af%d8%b3%d8%aa%d9%85%d8%b2%d8%af-%d9%be%db%8c%d9%85%d8%a7%d9%86%da%a9%d8%a7%d8%b1%db%8c/" TargetMode="External"/><Relationship Id="rId4" Type="http://schemas.openxmlformats.org/officeDocument/2006/relationships/hyperlink" Target="https://persianfi.com/product/%d8%a7%da%a9%d8%b3%d9%84-%d9%81%d8%a7%da%a9%d8%aa%d9%88%d8%b1-%d9%81%d8%b1%d9%88%d8%b4/" TargetMode="External"/><Relationship Id="rId9" Type="http://schemas.openxmlformats.org/officeDocument/2006/relationships/hyperlink" Target="https://t.me/+rwrQb7J_9PhiNzZ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://iranaccnews.com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2AEE0-B498-40C6-8BCB-A231AD22AA21}">
  <dimension ref="C2:C16"/>
  <sheetViews>
    <sheetView showGridLines="0" rightToLeft="1" topLeftCell="B1" workbookViewId="0">
      <selection activeCell="C2" sqref="C2:C13"/>
    </sheetView>
  </sheetViews>
  <sheetFormatPr defaultRowHeight="14.25" x14ac:dyDescent="0.2"/>
  <cols>
    <col min="1" max="1" width="9" style="149"/>
    <col min="2" max="2" width="3.875" style="149" customWidth="1"/>
    <col min="3" max="3" width="75.25" style="154" customWidth="1"/>
    <col min="4" max="16384" width="9" style="149"/>
  </cols>
  <sheetData>
    <row r="2" spans="3:3" ht="27.75" customHeight="1" x14ac:dyDescent="0.2">
      <c r="C2" s="148" t="s">
        <v>199</v>
      </c>
    </row>
    <row r="3" spans="3:3" ht="25.5" x14ac:dyDescent="0.2">
      <c r="C3" s="150" t="s">
        <v>200</v>
      </c>
    </row>
    <row r="4" spans="3:3" ht="22.5" x14ac:dyDescent="0.2">
      <c r="C4" s="151" t="s">
        <v>506</v>
      </c>
    </row>
    <row r="5" spans="3:3" ht="25.5" x14ac:dyDescent="0.2">
      <c r="C5" s="150" t="s">
        <v>201</v>
      </c>
    </row>
    <row r="6" spans="3:3" ht="25.5" x14ac:dyDescent="0.2">
      <c r="C6" s="150" t="s">
        <v>202</v>
      </c>
    </row>
    <row r="7" spans="3:3" ht="25.5" x14ac:dyDescent="0.2">
      <c r="C7" s="150" t="s">
        <v>203</v>
      </c>
    </row>
    <row r="8" spans="3:3" ht="25.5" x14ac:dyDescent="0.2">
      <c r="C8" s="150" t="s">
        <v>204</v>
      </c>
    </row>
    <row r="9" spans="3:3" ht="25.5" x14ac:dyDescent="0.2">
      <c r="C9" s="150" t="s">
        <v>205</v>
      </c>
    </row>
    <row r="10" spans="3:3" ht="25.5" x14ac:dyDescent="0.2">
      <c r="C10" s="150" t="s">
        <v>206</v>
      </c>
    </row>
    <row r="11" spans="3:3" ht="22.5" x14ac:dyDescent="0.2">
      <c r="C11" s="151" t="s">
        <v>507</v>
      </c>
    </row>
    <row r="12" spans="3:3" ht="25.5" x14ac:dyDescent="0.2">
      <c r="C12" s="150" t="s">
        <v>207</v>
      </c>
    </row>
    <row r="13" spans="3:3" ht="25.5" x14ac:dyDescent="0.2">
      <c r="C13" s="152" t="s">
        <v>208</v>
      </c>
    </row>
    <row r="14" spans="3:3" ht="22.5" x14ac:dyDescent="0.2">
      <c r="C14" s="153"/>
    </row>
    <row r="15" spans="3:3" ht="22.5" x14ac:dyDescent="0.2">
      <c r="C15" s="153"/>
    </row>
    <row r="16" spans="3:3" ht="22.5" x14ac:dyDescent="0.2">
      <c r="C16" s="153"/>
    </row>
  </sheetData>
  <hyperlinks>
    <hyperlink ref="C3" r:id="rId1" xr:uid="{D6D606F1-89FA-4BE2-A44C-6C96CAFC7B2E}"/>
    <hyperlink ref="C5" r:id="rId2" xr:uid="{8052A8A4-337F-43B9-8BCA-904A65AC03F3}"/>
    <hyperlink ref="C6" r:id="rId3" xr:uid="{17B5F2CA-EA96-4BC3-9D4F-1412ABD5CA47}"/>
    <hyperlink ref="C7" r:id="rId4" xr:uid="{FF055B4F-AF0D-48F4-8E45-383E4D435FF8}"/>
    <hyperlink ref="C8" r:id="rId5" xr:uid="{B62DD2A4-E58E-4407-8AFD-DD22B084BCB6}"/>
    <hyperlink ref="C9" r:id="rId6" xr:uid="{F2F45846-87FA-4B29-8CFA-FAF201A524DA}"/>
    <hyperlink ref="C10" r:id="rId7" xr:uid="{FD3C6B83-019D-4165-9261-5E0A2DA5BF52}"/>
    <hyperlink ref="C12" r:id="rId8" xr:uid="{642563FA-28E3-4A9E-B2AE-DA8ABB736665}"/>
    <hyperlink ref="C13" r:id="rId9" xr:uid="{D4856E36-9EDB-4D5C-A540-515528546B54}"/>
    <hyperlink ref="C4" r:id="rId10" xr:uid="{C1BEB56F-2AC4-41E1-A3A3-CF762A1F1361}"/>
    <hyperlink ref="C11" r:id="rId11" xr:uid="{47C7D1B7-9801-44CC-8436-1F8336DA2144}"/>
  </hyperlinks>
  <pageMargins left="0.7" right="0.7" top="0.75" bottom="0.75" header="0.3" footer="0.3"/>
  <drawing r:id="rId1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50DEC-64EE-4B1D-AAF7-69522958A0DD}">
  <sheetPr codeName="Sheet4">
    <tabColor theme="8" tint="0.39997558519241921"/>
  </sheetPr>
  <dimension ref="B1:F25"/>
  <sheetViews>
    <sheetView showGridLines="0" rightToLeft="1" workbookViewId="0">
      <selection activeCell="H7" sqref="H7"/>
    </sheetView>
  </sheetViews>
  <sheetFormatPr defaultColWidth="9.125" defaultRowHeight="22.5" x14ac:dyDescent="0.55000000000000004"/>
  <cols>
    <col min="1" max="1" width="9.125" style="1"/>
    <col min="2" max="2" width="10.625" style="1" bestFit="1" customWidth="1"/>
    <col min="3" max="3" width="43.875" style="1" bestFit="1" customWidth="1"/>
    <col min="4" max="4" width="16.375" style="1" customWidth="1"/>
    <col min="5" max="5" width="13.375" style="1" customWidth="1"/>
    <col min="6" max="6" width="17" style="1" customWidth="1"/>
    <col min="7" max="16384" width="9.125" style="1"/>
  </cols>
  <sheetData>
    <row r="1" spans="2:6" ht="23.25" thickBot="1" x14ac:dyDescent="0.6">
      <c r="B1" s="85" t="s">
        <v>246</v>
      </c>
    </row>
    <row r="2" spans="2:6" ht="54" customHeight="1" thickBot="1" x14ac:dyDescent="0.6">
      <c r="B2" s="210" t="s">
        <v>221</v>
      </c>
      <c r="C2" s="211"/>
      <c r="D2" s="211"/>
      <c r="E2" s="211"/>
      <c r="F2" s="212"/>
    </row>
    <row r="3" spans="2:6" x14ac:dyDescent="0.55000000000000004">
      <c r="B3" s="43" t="s">
        <v>56</v>
      </c>
      <c r="C3" s="44" t="s">
        <v>36</v>
      </c>
      <c r="D3" s="44" t="s">
        <v>57</v>
      </c>
      <c r="E3" s="44" t="s">
        <v>58</v>
      </c>
      <c r="F3" s="45" t="s">
        <v>59</v>
      </c>
    </row>
    <row r="4" spans="2:6" x14ac:dyDescent="0.55000000000000004">
      <c r="B4" s="174" t="s">
        <v>60</v>
      </c>
      <c r="C4" s="9" t="s">
        <v>61</v>
      </c>
      <c r="D4" s="46" t="s">
        <v>62</v>
      </c>
      <c r="E4" s="46" t="s">
        <v>62</v>
      </c>
      <c r="F4" s="47">
        <v>0.03</v>
      </c>
    </row>
    <row r="5" spans="2:6" x14ac:dyDescent="0.55000000000000004">
      <c r="B5" s="174"/>
      <c r="C5" s="9" t="s">
        <v>63</v>
      </c>
      <c r="D5" s="46" t="s">
        <v>64</v>
      </c>
      <c r="E5" s="46" t="s">
        <v>65</v>
      </c>
      <c r="F5" s="47">
        <v>0.04</v>
      </c>
    </row>
    <row r="6" spans="2:6" x14ac:dyDescent="0.55000000000000004">
      <c r="B6" s="174"/>
      <c r="C6" s="9" t="s">
        <v>66</v>
      </c>
      <c r="D6" s="46" t="s">
        <v>67</v>
      </c>
      <c r="E6" s="46" t="s">
        <v>68</v>
      </c>
      <c r="F6" s="47">
        <v>0.05</v>
      </c>
    </row>
    <row r="7" spans="2:6" x14ac:dyDescent="0.55000000000000004">
      <c r="B7" s="174"/>
      <c r="C7" s="9" t="s">
        <v>69</v>
      </c>
      <c r="D7" s="46" t="s">
        <v>70</v>
      </c>
      <c r="E7" s="46" t="s">
        <v>71</v>
      </c>
      <c r="F7" s="47">
        <v>0.06</v>
      </c>
    </row>
    <row r="8" spans="2:6" x14ac:dyDescent="0.55000000000000004">
      <c r="B8" s="174"/>
      <c r="C8" s="9" t="s">
        <v>72</v>
      </c>
      <c r="D8" s="46" t="s">
        <v>73</v>
      </c>
      <c r="E8" s="46" t="s">
        <v>74</v>
      </c>
      <c r="F8" s="47">
        <v>0.08</v>
      </c>
    </row>
    <row r="9" spans="2:6" x14ac:dyDescent="0.55000000000000004">
      <c r="B9" s="174"/>
      <c r="C9" s="9" t="s">
        <v>222</v>
      </c>
      <c r="D9" s="48">
        <v>0.06</v>
      </c>
      <c r="E9" s="48">
        <v>0.03</v>
      </c>
      <c r="F9" s="47">
        <v>0.09</v>
      </c>
    </row>
    <row r="10" spans="2:6" x14ac:dyDescent="0.55000000000000004">
      <c r="B10" s="174"/>
      <c r="C10" s="9" t="s">
        <v>223</v>
      </c>
      <c r="D10" s="213">
        <v>0.1</v>
      </c>
      <c r="E10" s="214"/>
      <c r="F10" s="215"/>
    </row>
    <row r="11" spans="2:6" ht="20.25" customHeight="1" x14ac:dyDescent="0.55000000000000004">
      <c r="B11" s="208" t="s">
        <v>75</v>
      </c>
      <c r="C11" s="9" t="s">
        <v>224</v>
      </c>
      <c r="D11" s="213">
        <v>0.25</v>
      </c>
      <c r="E11" s="214"/>
      <c r="F11" s="215"/>
    </row>
    <row r="12" spans="2:6" ht="20.25" customHeight="1" x14ac:dyDescent="0.55000000000000004">
      <c r="B12" s="208"/>
      <c r="C12" s="9" t="s">
        <v>225</v>
      </c>
      <c r="D12" s="213">
        <v>0.4</v>
      </c>
      <c r="E12" s="214"/>
      <c r="F12" s="215"/>
    </row>
    <row r="13" spans="2:6" ht="20.25" customHeight="1" x14ac:dyDescent="0.55000000000000004">
      <c r="B13" s="208"/>
      <c r="C13" s="9" t="s">
        <v>226</v>
      </c>
      <c r="D13" s="213">
        <v>0.65</v>
      </c>
      <c r="E13" s="214"/>
      <c r="F13" s="215"/>
    </row>
    <row r="14" spans="2:6" ht="20.25" customHeight="1" x14ac:dyDescent="0.55000000000000004">
      <c r="B14" s="208"/>
      <c r="C14" s="9" t="s">
        <v>227</v>
      </c>
      <c r="D14" s="213">
        <v>0.1</v>
      </c>
      <c r="E14" s="214"/>
      <c r="F14" s="215"/>
    </row>
    <row r="15" spans="2:6" ht="20.25" customHeight="1" x14ac:dyDescent="0.55000000000000004">
      <c r="B15" s="208"/>
      <c r="C15" s="9" t="s">
        <v>228</v>
      </c>
      <c r="D15" s="213">
        <v>0.35</v>
      </c>
      <c r="E15" s="214"/>
      <c r="F15" s="215"/>
    </row>
    <row r="16" spans="2:6" ht="20.25" customHeight="1" x14ac:dyDescent="0.55000000000000004">
      <c r="B16" s="208"/>
      <c r="C16" s="9" t="s">
        <v>229</v>
      </c>
      <c r="D16" s="213">
        <v>0.16</v>
      </c>
      <c r="E16" s="214"/>
      <c r="F16" s="215"/>
    </row>
    <row r="17" spans="2:6" ht="20.25" customHeight="1" x14ac:dyDescent="0.55000000000000004">
      <c r="B17" s="208"/>
      <c r="C17" s="9" t="s">
        <v>230</v>
      </c>
      <c r="D17" s="213">
        <v>0.36</v>
      </c>
      <c r="E17" s="214"/>
      <c r="F17" s="215"/>
    </row>
    <row r="18" spans="2:6" x14ac:dyDescent="0.55000000000000004">
      <c r="B18" s="208"/>
      <c r="C18" s="9" t="s">
        <v>76</v>
      </c>
      <c r="D18" s="213">
        <v>0.3</v>
      </c>
      <c r="E18" s="214"/>
      <c r="F18" s="215"/>
    </row>
    <row r="19" spans="2:6" x14ac:dyDescent="0.55000000000000004">
      <c r="B19" s="208"/>
      <c r="C19" s="9" t="s">
        <v>234</v>
      </c>
      <c r="D19" s="213">
        <v>0.15</v>
      </c>
      <c r="E19" s="214"/>
      <c r="F19" s="215"/>
    </row>
    <row r="20" spans="2:6" ht="32.25" customHeight="1" x14ac:dyDescent="0.55000000000000004">
      <c r="B20" s="209" t="s">
        <v>77</v>
      </c>
      <c r="C20" s="50" t="s">
        <v>78</v>
      </c>
      <c r="D20" s="216" t="s">
        <v>233</v>
      </c>
      <c r="E20" s="217"/>
      <c r="F20" s="218"/>
    </row>
    <row r="21" spans="2:6" ht="39" x14ac:dyDescent="0.55000000000000004">
      <c r="B21" s="209"/>
      <c r="C21" s="51" t="s">
        <v>80</v>
      </c>
      <c r="D21" s="53" t="s">
        <v>79</v>
      </c>
      <c r="E21" s="54" t="s">
        <v>81</v>
      </c>
      <c r="F21" s="55" t="s">
        <v>81</v>
      </c>
    </row>
    <row r="22" spans="2:6" ht="25.5" customHeight="1" x14ac:dyDescent="0.55000000000000004">
      <c r="B22" s="209"/>
      <c r="C22" s="8" t="s">
        <v>82</v>
      </c>
      <c r="D22" s="9" t="s">
        <v>83</v>
      </c>
      <c r="E22" s="53" t="s">
        <v>84</v>
      </c>
      <c r="F22" s="56" t="s">
        <v>84</v>
      </c>
    </row>
    <row r="23" spans="2:6" ht="25.5" customHeight="1" x14ac:dyDescent="0.55000000000000004">
      <c r="B23" s="209"/>
      <c r="C23" s="57" t="s">
        <v>85</v>
      </c>
      <c r="D23" s="9" t="s">
        <v>83</v>
      </c>
      <c r="E23" s="53" t="s">
        <v>84</v>
      </c>
      <c r="F23" s="56" t="s">
        <v>84</v>
      </c>
    </row>
    <row r="24" spans="2:6" ht="57.75" customHeight="1" x14ac:dyDescent="0.55000000000000004">
      <c r="B24" s="209"/>
      <c r="C24" s="51" t="s">
        <v>86</v>
      </c>
      <c r="D24" s="216" t="s">
        <v>231</v>
      </c>
      <c r="E24" s="217"/>
      <c r="F24" s="218"/>
    </row>
    <row r="25" spans="2:6" ht="39.75" thickBot="1" x14ac:dyDescent="0.6">
      <c r="B25" s="58" t="s">
        <v>87</v>
      </c>
      <c r="C25" s="59" t="s">
        <v>88</v>
      </c>
      <c r="D25" s="60"/>
      <c r="E25" s="219" t="s">
        <v>232</v>
      </c>
      <c r="F25" s="220"/>
    </row>
  </sheetData>
  <mergeCells count="17">
    <mergeCell ref="E25:F25"/>
    <mergeCell ref="D12:F12"/>
    <mergeCell ref="D13:F13"/>
    <mergeCell ref="D14:F14"/>
    <mergeCell ref="D15:F15"/>
    <mergeCell ref="D16:F16"/>
    <mergeCell ref="D17:F17"/>
    <mergeCell ref="B4:B10"/>
    <mergeCell ref="B11:B19"/>
    <mergeCell ref="B20:B24"/>
    <mergeCell ref="B2:F2"/>
    <mergeCell ref="D10:F10"/>
    <mergeCell ref="D11:F11"/>
    <mergeCell ref="D18:F18"/>
    <mergeCell ref="D19:F19"/>
    <mergeCell ref="D24:F24"/>
    <mergeCell ref="D20:F20"/>
  </mergeCells>
  <hyperlinks>
    <hyperlink ref="B1" location="فهرست!A1" display="فهرست" xr:uid="{E57FB508-1652-44E5-A10B-8278B411FA98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833D5-C13F-47B8-AC91-D84C015B2AAC}">
  <sheetPr codeName="Sheet5">
    <tabColor theme="8" tint="0.39997558519241921"/>
  </sheetPr>
  <dimension ref="B1:E4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2.875" style="1" customWidth="1"/>
    <col min="2" max="2" width="23.375" style="1" bestFit="1" customWidth="1"/>
    <col min="3" max="3" width="4" style="1" bestFit="1" customWidth="1"/>
    <col min="4" max="4" width="6.25" style="1" bestFit="1" customWidth="1"/>
    <col min="5" max="5" width="13.125" style="1" customWidth="1"/>
    <col min="6" max="16384" width="9" style="1"/>
  </cols>
  <sheetData>
    <row r="1" spans="2:5" ht="23.25" thickBot="1" x14ac:dyDescent="0.6">
      <c r="B1" s="85" t="s">
        <v>246</v>
      </c>
    </row>
    <row r="2" spans="2:5" ht="23.25" thickTop="1" x14ac:dyDescent="0.55000000000000004">
      <c r="B2" s="61" t="s">
        <v>89</v>
      </c>
      <c r="C2" s="62" t="s">
        <v>90</v>
      </c>
      <c r="D2" s="62" t="s">
        <v>37</v>
      </c>
      <c r="E2" s="63" t="s">
        <v>91</v>
      </c>
    </row>
    <row r="3" spans="2:5" ht="23.25" thickBot="1" x14ac:dyDescent="0.6">
      <c r="B3" s="4" t="s">
        <v>92</v>
      </c>
      <c r="C3" s="5">
        <v>34</v>
      </c>
      <c r="D3" s="5" t="s">
        <v>93</v>
      </c>
      <c r="E3" s="6" t="s">
        <v>94</v>
      </c>
    </row>
    <row r="4" spans="2:5" ht="23.25" thickTop="1" x14ac:dyDescent="0.55000000000000004"/>
  </sheetData>
  <hyperlinks>
    <hyperlink ref="B1" location="فهرست!A1" display="فهرست" xr:uid="{C123F02E-A7D8-4BD7-B459-010B13FC5815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43CFC-E78A-4096-B7FE-B082A344ED4B}">
  <sheetPr codeName="Sheet6">
    <tabColor theme="8" tint="0.39997558519241921"/>
  </sheetPr>
  <dimension ref="B1:E9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9" style="1"/>
    <col min="2" max="2" width="40.25" style="1" bestFit="1" customWidth="1"/>
    <col min="3" max="3" width="9" style="1"/>
    <col min="4" max="4" width="19.375" style="1" bestFit="1" customWidth="1"/>
    <col min="5" max="16384" width="9" style="1"/>
  </cols>
  <sheetData>
    <row r="1" spans="2:5" ht="23.25" thickBot="1" x14ac:dyDescent="0.6">
      <c r="B1" s="85" t="s">
        <v>246</v>
      </c>
    </row>
    <row r="2" spans="2:5" ht="51.75" customHeight="1" thickBot="1" x14ac:dyDescent="0.6">
      <c r="B2" s="203" t="s">
        <v>95</v>
      </c>
      <c r="C2" s="204"/>
      <c r="D2" s="204"/>
      <c r="E2" s="205"/>
    </row>
    <row r="3" spans="2:5" ht="25.5" x14ac:dyDescent="0.7">
      <c r="B3" s="64" t="str">
        <f>'جرایم مالیات بر ارث'!B2</f>
        <v>موضوع جریمه</v>
      </c>
      <c r="C3" s="65" t="str">
        <f>'جرایم مالیات بر ارث'!C2</f>
        <v>ماده</v>
      </c>
      <c r="D3" s="65" t="str">
        <f>'جرایم مالیات بر ارث'!D2</f>
        <v>نرخ</v>
      </c>
      <c r="E3" s="66" t="str">
        <f>'جرایم مالیات بر ارث'!E2</f>
        <v>مأخذ</v>
      </c>
    </row>
    <row r="4" spans="2:5" x14ac:dyDescent="0.55000000000000004">
      <c r="B4" s="28" t="s">
        <v>96</v>
      </c>
      <c r="C4" s="52">
        <v>57</v>
      </c>
      <c r="D4" s="52" t="s">
        <v>97</v>
      </c>
      <c r="E4" s="32" t="s">
        <v>57</v>
      </c>
    </row>
    <row r="5" spans="2:5" x14ac:dyDescent="0.55000000000000004">
      <c r="B5" s="28" t="s">
        <v>98</v>
      </c>
      <c r="C5" s="52">
        <v>190</v>
      </c>
      <c r="D5" s="52" t="s">
        <v>99</v>
      </c>
      <c r="E5" s="32" t="s">
        <v>57</v>
      </c>
    </row>
    <row r="6" spans="2:5" x14ac:dyDescent="0.55000000000000004">
      <c r="B6" s="28" t="s">
        <v>100</v>
      </c>
      <c r="C6" s="52">
        <v>192</v>
      </c>
      <c r="D6" s="68">
        <v>0.1</v>
      </c>
      <c r="E6" s="32" t="s">
        <v>57</v>
      </c>
    </row>
    <row r="7" spans="2:5" x14ac:dyDescent="0.55000000000000004">
      <c r="B7" s="28" t="s">
        <v>101</v>
      </c>
      <c r="C7" s="52" t="s">
        <v>102</v>
      </c>
      <c r="D7" s="68">
        <v>0.3</v>
      </c>
      <c r="E7" s="32" t="s">
        <v>57</v>
      </c>
    </row>
    <row r="8" spans="2:5" x14ac:dyDescent="0.55000000000000004">
      <c r="B8" s="174" t="s">
        <v>103</v>
      </c>
      <c r="C8" s="206">
        <v>199</v>
      </c>
      <c r="D8" s="68">
        <v>0.1</v>
      </c>
      <c r="E8" s="32" t="s">
        <v>57</v>
      </c>
    </row>
    <row r="9" spans="2:5" ht="23.25" thickBot="1" x14ac:dyDescent="0.6">
      <c r="B9" s="175"/>
      <c r="C9" s="207"/>
      <c r="D9" s="69" t="s">
        <v>99</v>
      </c>
      <c r="E9" s="34" t="s">
        <v>57</v>
      </c>
    </row>
  </sheetData>
  <mergeCells count="3">
    <mergeCell ref="B2:E2"/>
    <mergeCell ref="B8:B9"/>
    <mergeCell ref="C8:C9"/>
  </mergeCells>
  <hyperlinks>
    <hyperlink ref="B1" location="فهرست!A1" display="فهرست" xr:uid="{8F05CB72-7F8A-4AE6-AF7A-A545F17816FE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BD709-625E-4493-855F-180BCFA1EFDD}">
  <sheetPr codeName="Sheet9">
    <tabColor theme="8" tint="0.39997558519241921"/>
  </sheetPr>
  <dimension ref="B1:E13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9" style="1"/>
    <col min="2" max="2" width="36.625" style="1" customWidth="1"/>
    <col min="3" max="3" width="9" style="1"/>
    <col min="4" max="4" width="18.625" style="1" bestFit="1" customWidth="1"/>
    <col min="5" max="5" width="58.625" style="1" bestFit="1" customWidth="1"/>
    <col min="6" max="6" width="9" style="1"/>
    <col min="7" max="7" width="1" style="1" customWidth="1"/>
    <col min="8" max="16384" width="9" style="1"/>
  </cols>
  <sheetData>
    <row r="1" spans="2:5" ht="23.25" thickBot="1" x14ac:dyDescent="0.6">
      <c r="B1" s="85" t="s">
        <v>246</v>
      </c>
    </row>
    <row r="2" spans="2:5" ht="40.5" customHeight="1" thickBot="1" x14ac:dyDescent="0.6">
      <c r="B2" s="221" t="s">
        <v>110</v>
      </c>
      <c r="C2" s="222"/>
      <c r="D2" s="222"/>
      <c r="E2" s="223"/>
    </row>
    <row r="3" spans="2:5" ht="25.5" x14ac:dyDescent="0.55000000000000004">
      <c r="B3" s="75" t="s">
        <v>89</v>
      </c>
      <c r="C3" s="76" t="s">
        <v>90</v>
      </c>
      <c r="D3" s="76" t="s">
        <v>37</v>
      </c>
      <c r="E3" s="77" t="s">
        <v>111</v>
      </c>
    </row>
    <row r="4" spans="2:5" ht="66.75" customHeight="1" x14ac:dyDescent="0.55000000000000004">
      <c r="B4" s="49" t="s">
        <v>112</v>
      </c>
      <c r="C4" s="52">
        <v>169</v>
      </c>
      <c r="D4" s="68">
        <v>0.02</v>
      </c>
      <c r="E4" s="32" t="s">
        <v>113</v>
      </c>
    </row>
    <row r="5" spans="2:5" ht="37.5" x14ac:dyDescent="0.55000000000000004">
      <c r="B5" s="49" t="s">
        <v>114</v>
      </c>
      <c r="C5" s="52">
        <v>169</v>
      </c>
      <c r="D5" s="68">
        <v>0.01</v>
      </c>
      <c r="E5" s="32" t="s">
        <v>115</v>
      </c>
    </row>
    <row r="6" spans="2:5" x14ac:dyDescent="0.55000000000000004">
      <c r="B6" s="28" t="s">
        <v>116</v>
      </c>
      <c r="C6" s="52">
        <v>190</v>
      </c>
      <c r="D6" s="52" t="s">
        <v>117</v>
      </c>
      <c r="E6" s="32" t="s">
        <v>118</v>
      </c>
    </row>
    <row r="7" spans="2:5" x14ac:dyDescent="0.55000000000000004">
      <c r="B7" s="28" t="s">
        <v>119</v>
      </c>
      <c r="C7" s="52">
        <v>192</v>
      </c>
      <c r="D7" s="68">
        <v>0.3</v>
      </c>
      <c r="E7" s="32" t="s">
        <v>118</v>
      </c>
    </row>
    <row r="8" spans="2:5" x14ac:dyDescent="0.55000000000000004">
      <c r="B8" s="28" t="s">
        <v>120</v>
      </c>
      <c r="C8" s="52">
        <v>192</v>
      </c>
      <c r="D8" s="68">
        <v>0.3</v>
      </c>
      <c r="E8" s="32" t="s">
        <v>121</v>
      </c>
    </row>
    <row r="9" spans="2:5" x14ac:dyDescent="0.55000000000000004">
      <c r="B9" s="28" t="s">
        <v>122</v>
      </c>
      <c r="C9" s="52">
        <v>193</v>
      </c>
      <c r="D9" s="68">
        <v>0.2</v>
      </c>
      <c r="E9" s="32" t="s">
        <v>123</v>
      </c>
    </row>
    <row r="10" spans="2:5" x14ac:dyDescent="0.55000000000000004">
      <c r="B10" s="28" t="s">
        <v>124</v>
      </c>
      <c r="C10" s="52">
        <v>193</v>
      </c>
      <c r="D10" s="68">
        <v>0.2</v>
      </c>
      <c r="E10" s="32" t="s">
        <v>123</v>
      </c>
    </row>
    <row r="11" spans="2:5" x14ac:dyDescent="0.55000000000000004">
      <c r="B11" s="49" t="s">
        <v>125</v>
      </c>
      <c r="C11" s="52">
        <v>195</v>
      </c>
      <c r="D11" s="68">
        <v>0.02</v>
      </c>
      <c r="E11" s="32" t="s">
        <v>126</v>
      </c>
    </row>
    <row r="12" spans="2:5" x14ac:dyDescent="0.55000000000000004">
      <c r="B12" s="28" t="s">
        <v>127</v>
      </c>
      <c r="C12" s="52">
        <v>195</v>
      </c>
      <c r="D12" s="68">
        <v>0.01</v>
      </c>
      <c r="E12" s="32" t="s">
        <v>126</v>
      </c>
    </row>
    <row r="13" spans="2:5" ht="57" thickBot="1" x14ac:dyDescent="0.6">
      <c r="B13" s="73" t="s">
        <v>128</v>
      </c>
      <c r="C13" s="67">
        <v>196</v>
      </c>
      <c r="D13" s="74">
        <v>0.2</v>
      </c>
      <c r="E13" s="34" t="s">
        <v>94</v>
      </c>
    </row>
  </sheetData>
  <mergeCells count="1">
    <mergeCell ref="B2:E2"/>
  </mergeCells>
  <hyperlinks>
    <hyperlink ref="B1" location="فهرست!A1" display="فهرست" xr:uid="{2CFD4473-7D43-4204-BFED-4DDF63F66A74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C52F9-150C-4C29-AF70-C97E0FC9D27C}">
  <sheetPr codeName="Sheet10">
    <tabColor theme="8" tint="0.39997558519241921"/>
  </sheetPr>
  <dimension ref="B1:E11"/>
  <sheetViews>
    <sheetView showGridLines="0" rightToLeft="1" workbookViewId="0">
      <selection activeCell="H7" sqref="H7"/>
    </sheetView>
  </sheetViews>
  <sheetFormatPr defaultColWidth="9" defaultRowHeight="18.75" x14ac:dyDescent="0.45"/>
  <cols>
    <col min="1" max="1" width="5.125" style="7" customWidth="1"/>
    <col min="2" max="2" width="49.5" style="78" customWidth="1"/>
    <col min="3" max="3" width="9" style="78"/>
    <col min="4" max="4" width="15" style="78" customWidth="1"/>
    <col min="5" max="5" width="20.25" style="78" customWidth="1"/>
    <col min="6" max="16384" width="9" style="7"/>
  </cols>
  <sheetData>
    <row r="1" spans="2:5" ht="23.25" thickBot="1" x14ac:dyDescent="0.5">
      <c r="B1" s="85" t="s">
        <v>246</v>
      </c>
    </row>
    <row r="2" spans="2:5" ht="52.5" customHeight="1" thickBot="1" x14ac:dyDescent="0.5">
      <c r="B2" s="221" t="s">
        <v>129</v>
      </c>
      <c r="C2" s="222"/>
      <c r="D2" s="222"/>
      <c r="E2" s="223"/>
    </row>
    <row r="3" spans="2:5" ht="22.5" x14ac:dyDescent="0.45">
      <c r="B3" s="80" t="s">
        <v>130</v>
      </c>
      <c r="C3" s="81" t="s">
        <v>90</v>
      </c>
      <c r="D3" s="81" t="s">
        <v>131</v>
      </c>
      <c r="E3" s="82" t="s">
        <v>111</v>
      </c>
    </row>
    <row r="4" spans="2:5" ht="56.25" x14ac:dyDescent="0.45">
      <c r="B4" s="49" t="s">
        <v>132</v>
      </c>
      <c r="C4" s="52">
        <v>169</v>
      </c>
      <c r="D4" s="68">
        <v>0.02</v>
      </c>
      <c r="E4" s="32" t="s">
        <v>113</v>
      </c>
    </row>
    <row r="5" spans="2:5" ht="37.5" x14ac:dyDescent="0.45">
      <c r="B5" s="49" t="s">
        <v>133</v>
      </c>
      <c r="C5" s="52">
        <v>169</v>
      </c>
      <c r="D5" s="68">
        <v>0.01</v>
      </c>
      <c r="E5" s="79" t="s">
        <v>134</v>
      </c>
    </row>
    <row r="6" spans="2:5" x14ac:dyDescent="0.45">
      <c r="B6" s="49" t="s">
        <v>135</v>
      </c>
      <c r="C6" s="52" t="s">
        <v>136</v>
      </c>
      <c r="D6" s="68">
        <v>0.1</v>
      </c>
      <c r="E6" s="32" t="s">
        <v>57</v>
      </c>
    </row>
    <row r="7" spans="2:5" x14ac:dyDescent="0.45">
      <c r="B7" s="28" t="s">
        <v>98</v>
      </c>
      <c r="C7" s="52">
        <v>190</v>
      </c>
      <c r="D7" s="52" t="s">
        <v>137</v>
      </c>
      <c r="E7" s="32" t="s">
        <v>57</v>
      </c>
    </row>
    <row r="8" spans="2:5" x14ac:dyDescent="0.45">
      <c r="B8" s="28" t="s">
        <v>119</v>
      </c>
      <c r="C8" s="52" t="s">
        <v>102</v>
      </c>
      <c r="D8" s="68">
        <v>0.3</v>
      </c>
      <c r="E8" s="32" t="s">
        <v>57</v>
      </c>
    </row>
    <row r="9" spans="2:5" ht="56.25" x14ac:dyDescent="0.45">
      <c r="B9" s="28" t="s">
        <v>138</v>
      </c>
      <c r="C9" s="52" t="s">
        <v>102</v>
      </c>
      <c r="D9" s="68">
        <v>0.3</v>
      </c>
      <c r="E9" s="79" t="s">
        <v>139</v>
      </c>
    </row>
    <row r="10" spans="2:5" x14ac:dyDescent="0.45">
      <c r="B10" s="28" t="s">
        <v>140</v>
      </c>
      <c r="C10" s="52">
        <v>193</v>
      </c>
      <c r="D10" s="68">
        <v>0.2</v>
      </c>
      <c r="E10" s="32" t="s">
        <v>57</v>
      </c>
    </row>
    <row r="11" spans="2:5" ht="19.5" thickBot="1" x14ac:dyDescent="0.5">
      <c r="B11" s="33" t="s">
        <v>122</v>
      </c>
      <c r="C11" s="67">
        <v>193</v>
      </c>
      <c r="D11" s="74">
        <v>0.2</v>
      </c>
      <c r="E11" s="34" t="s">
        <v>57</v>
      </c>
    </row>
  </sheetData>
  <mergeCells count="1">
    <mergeCell ref="B2:E2"/>
  </mergeCells>
  <hyperlinks>
    <hyperlink ref="B1" location="فهرست!A1" display="فهرست" xr:uid="{6E9A9893-22FF-4A33-B851-7C47AEF8F97A}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E7AC9-7DF4-4794-9AA1-F2BCBDC42D59}">
  <sheetPr codeName="Sheet11">
    <tabColor theme="8" tint="0.39997558519241921"/>
  </sheetPr>
  <dimension ref="B1:H11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6.375" style="1" customWidth="1"/>
    <col min="2" max="2" width="9" style="1"/>
    <col min="3" max="3" width="32.75" style="1" customWidth="1"/>
    <col min="4" max="4" width="9" style="1"/>
    <col min="5" max="5" width="30.125" style="1" customWidth="1"/>
    <col min="6" max="16384" width="9" style="1"/>
  </cols>
  <sheetData>
    <row r="1" spans="2:8" ht="23.25" thickBot="1" x14ac:dyDescent="0.6">
      <c r="B1" s="85" t="s">
        <v>246</v>
      </c>
    </row>
    <row r="2" spans="2:8" ht="47.25" customHeight="1" thickBot="1" x14ac:dyDescent="0.8">
      <c r="B2" s="228" t="s">
        <v>141</v>
      </c>
      <c r="C2" s="229"/>
      <c r="D2" s="229"/>
      <c r="E2" s="230"/>
    </row>
    <row r="3" spans="2:8" ht="25.5" x14ac:dyDescent="0.7">
      <c r="B3" s="231" t="s">
        <v>36</v>
      </c>
      <c r="C3" s="232"/>
      <c r="D3" s="232" t="s">
        <v>142</v>
      </c>
      <c r="E3" s="233"/>
    </row>
    <row r="4" spans="2:8" x14ac:dyDescent="0.55000000000000004">
      <c r="B4" s="224" t="s">
        <v>143</v>
      </c>
      <c r="C4" s="225"/>
      <c r="D4" s="226" t="s">
        <v>144</v>
      </c>
      <c r="E4" s="227"/>
    </row>
    <row r="5" spans="2:8" x14ac:dyDescent="0.55000000000000004">
      <c r="B5" s="224" t="s">
        <v>145</v>
      </c>
      <c r="C5" s="225"/>
      <c r="D5" s="226" t="s">
        <v>146</v>
      </c>
      <c r="E5" s="227"/>
    </row>
    <row r="6" spans="2:8" x14ac:dyDescent="0.55000000000000004">
      <c r="B6" s="224" t="s">
        <v>147</v>
      </c>
      <c r="C6" s="225"/>
      <c r="D6" s="226" t="s">
        <v>148</v>
      </c>
      <c r="E6" s="227"/>
    </row>
    <row r="7" spans="2:8" x14ac:dyDescent="0.55000000000000004">
      <c r="B7" s="224" t="s">
        <v>149</v>
      </c>
      <c r="C7" s="225"/>
      <c r="D7" s="226" t="s">
        <v>150</v>
      </c>
      <c r="E7" s="227"/>
    </row>
    <row r="8" spans="2:8" x14ac:dyDescent="0.55000000000000004">
      <c r="B8" s="224" t="s">
        <v>151</v>
      </c>
      <c r="C8" s="225"/>
      <c r="D8" s="226" t="s">
        <v>152</v>
      </c>
      <c r="E8" s="227"/>
      <c r="H8" s="2"/>
    </row>
    <row r="9" spans="2:8" x14ac:dyDescent="0.55000000000000004">
      <c r="B9" s="224" t="s">
        <v>153</v>
      </c>
      <c r="C9" s="225"/>
      <c r="D9" s="226" t="s">
        <v>150</v>
      </c>
      <c r="E9" s="227"/>
    </row>
    <row r="10" spans="2:8" x14ac:dyDescent="0.55000000000000004">
      <c r="B10" s="224" t="s">
        <v>154</v>
      </c>
      <c r="C10" s="225"/>
      <c r="D10" s="226" t="s">
        <v>155</v>
      </c>
      <c r="E10" s="227"/>
    </row>
    <row r="11" spans="2:8" ht="23.25" thickBot="1" x14ac:dyDescent="0.6">
      <c r="B11" s="234" t="s">
        <v>156</v>
      </c>
      <c r="C11" s="235"/>
      <c r="D11" s="236" t="s">
        <v>157</v>
      </c>
      <c r="E11" s="237"/>
    </row>
  </sheetData>
  <mergeCells count="19">
    <mergeCell ref="B9:C9"/>
    <mergeCell ref="D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  <mergeCell ref="B5:C5"/>
    <mergeCell ref="D5:E5"/>
    <mergeCell ref="B2:E2"/>
    <mergeCell ref="B3:C3"/>
    <mergeCell ref="D3:E3"/>
    <mergeCell ref="B4:C4"/>
    <mergeCell ref="D4:E4"/>
  </mergeCells>
  <hyperlinks>
    <hyperlink ref="B1" location="فهرست!A1" display="فهرست" xr:uid="{AA89E239-F24A-4B10-8893-058490E993A4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6EA1-F416-4E20-BA52-B30C8AD67ECF}">
  <sheetPr codeName="Sheet12">
    <tabColor theme="8" tint="0.39997558519241921"/>
  </sheetPr>
  <dimension ref="B1:G18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9" style="1"/>
    <col min="2" max="2" width="9" style="3"/>
    <col min="3" max="3" width="8.125" style="3" customWidth="1"/>
    <col min="4" max="4" width="27.125" style="3" customWidth="1"/>
    <col min="5" max="5" width="28.625" style="3" customWidth="1"/>
    <col min="6" max="6" width="17.25" style="3" bestFit="1" customWidth="1"/>
    <col min="7" max="7" width="16.125" style="3" bestFit="1" customWidth="1"/>
    <col min="8" max="16384" width="9" style="1"/>
  </cols>
  <sheetData>
    <row r="1" spans="2:7" ht="23.25" thickBot="1" x14ac:dyDescent="0.6">
      <c r="B1" s="85" t="s">
        <v>246</v>
      </c>
    </row>
    <row r="2" spans="2:7" ht="54" customHeight="1" thickBot="1" x14ac:dyDescent="0.6">
      <c r="B2" s="221" t="s">
        <v>158</v>
      </c>
      <c r="C2" s="222"/>
      <c r="D2" s="222"/>
      <c r="E2" s="222"/>
      <c r="F2" s="222"/>
      <c r="G2" s="223"/>
    </row>
    <row r="3" spans="2:7" x14ac:dyDescent="0.55000000000000004">
      <c r="B3" s="238" t="s">
        <v>159</v>
      </c>
      <c r="C3" s="239"/>
      <c r="D3" s="239"/>
      <c r="E3" s="81" t="s">
        <v>160</v>
      </c>
      <c r="F3" s="81" t="s">
        <v>161</v>
      </c>
      <c r="G3" s="82" t="s">
        <v>162</v>
      </c>
    </row>
    <row r="4" spans="2:7" x14ac:dyDescent="0.55000000000000004">
      <c r="B4" s="174" t="s">
        <v>163</v>
      </c>
      <c r="C4" s="206"/>
      <c r="D4" s="206"/>
      <c r="E4" s="52" t="s">
        <v>164</v>
      </c>
      <c r="F4" s="83" t="s">
        <v>42</v>
      </c>
      <c r="G4" s="32" t="s">
        <v>165</v>
      </c>
    </row>
    <row r="5" spans="2:7" x14ac:dyDescent="0.55000000000000004">
      <c r="B5" s="174" t="s">
        <v>163</v>
      </c>
      <c r="C5" s="206"/>
      <c r="D5" s="206"/>
      <c r="E5" s="52" t="s">
        <v>164</v>
      </c>
      <c r="F5" s="52" t="s">
        <v>166</v>
      </c>
      <c r="G5" s="32" t="s">
        <v>165</v>
      </c>
    </row>
    <row r="6" spans="2:7" x14ac:dyDescent="0.55000000000000004">
      <c r="B6" s="174" t="s">
        <v>167</v>
      </c>
      <c r="C6" s="206"/>
      <c r="D6" s="206"/>
      <c r="E6" s="52" t="s">
        <v>164</v>
      </c>
      <c r="F6" s="68">
        <v>0.05</v>
      </c>
      <c r="G6" s="32" t="s">
        <v>168</v>
      </c>
    </row>
    <row r="7" spans="2:7" x14ac:dyDescent="0.55000000000000004">
      <c r="B7" s="174" t="s">
        <v>169</v>
      </c>
      <c r="C7" s="206"/>
      <c r="D7" s="206"/>
      <c r="E7" s="52" t="s">
        <v>164</v>
      </c>
      <c r="F7" s="52" t="s">
        <v>94</v>
      </c>
      <c r="G7" s="32" t="s">
        <v>170</v>
      </c>
    </row>
    <row r="8" spans="2:7" x14ac:dyDescent="0.55000000000000004">
      <c r="B8" s="174" t="s">
        <v>171</v>
      </c>
      <c r="C8" s="206"/>
      <c r="D8" s="206"/>
      <c r="E8" s="52" t="s">
        <v>164</v>
      </c>
      <c r="F8" s="52" t="s">
        <v>172</v>
      </c>
      <c r="G8" s="32" t="s">
        <v>173</v>
      </c>
    </row>
    <row r="9" spans="2:7" x14ac:dyDescent="0.55000000000000004">
      <c r="B9" s="174" t="s">
        <v>174</v>
      </c>
      <c r="C9" s="206"/>
      <c r="D9" s="206"/>
      <c r="E9" s="52" t="s">
        <v>164</v>
      </c>
      <c r="F9" s="52" t="s">
        <v>175</v>
      </c>
      <c r="G9" s="32" t="s">
        <v>176</v>
      </c>
    </row>
    <row r="10" spans="2:7" x14ac:dyDescent="0.55000000000000004">
      <c r="B10" s="174" t="s">
        <v>177</v>
      </c>
      <c r="C10" s="206"/>
      <c r="D10" s="206"/>
      <c r="E10" s="52" t="s">
        <v>178</v>
      </c>
      <c r="F10" s="206" t="s">
        <v>172</v>
      </c>
      <c r="G10" s="240" t="s">
        <v>179</v>
      </c>
    </row>
    <row r="11" spans="2:7" x14ac:dyDescent="0.55000000000000004">
      <c r="B11" s="174"/>
      <c r="C11" s="206"/>
      <c r="D11" s="206"/>
      <c r="E11" s="52" t="s">
        <v>180</v>
      </c>
      <c r="F11" s="206"/>
      <c r="G11" s="240"/>
    </row>
    <row r="12" spans="2:7" x14ac:dyDescent="0.55000000000000004">
      <c r="B12" s="174" t="s">
        <v>181</v>
      </c>
      <c r="C12" s="206"/>
      <c r="D12" s="206"/>
      <c r="E12" s="52" t="s">
        <v>182</v>
      </c>
      <c r="F12" s="52" t="s">
        <v>183</v>
      </c>
      <c r="G12" s="32" t="s">
        <v>184</v>
      </c>
    </row>
    <row r="13" spans="2:7" x14ac:dyDescent="0.55000000000000004">
      <c r="B13" s="174" t="s">
        <v>185</v>
      </c>
      <c r="C13" s="206"/>
      <c r="D13" s="206"/>
      <c r="E13" s="52" t="s">
        <v>186</v>
      </c>
      <c r="F13" s="52" t="s">
        <v>187</v>
      </c>
      <c r="G13" s="32" t="s">
        <v>188</v>
      </c>
    </row>
    <row r="14" spans="2:7" x14ac:dyDescent="0.55000000000000004">
      <c r="B14" s="171" t="s">
        <v>189</v>
      </c>
      <c r="C14" s="172"/>
      <c r="D14" s="244"/>
      <c r="E14" s="84" t="s">
        <v>235</v>
      </c>
      <c r="F14" s="52" t="s">
        <v>190</v>
      </c>
      <c r="G14" s="32" t="s">
        <v>191</v>
      </c>
    </row>
    <row r="15" spans="2:7" x14ac:dyDescent="0.55000000000000004">
      <c r="B15" s="171" t="s">
        <v>192</v>
      </c>
      <c r="C15" s="172"/>
      <c r="D15" s="244"/>
      <c r="E15" s="84" t="s">
        <v>193</v>
      </c>
      <c r="F15" s="52" t="s">
        <v>194</v>
      </c>
      <c r="G15" s="32" t="s">
        <v>195</v>
      </c>
    </row>
    <row r="16" spans="2:7" ht="14.45" customHeight="1" x14ac:dyDescent="0.55000000000000004">
      <c r="B16" s="174" t="s">
        <v>196</v>
      </c>
      <c r="C16" s="206"/>
      <c r="D16" s="206"/>
      <c r="E16" s="241" t="s">
        <v>197</v>
      </c>
      <c r="F16" s="206" t="s">
        <v>194</v>
      </c>
      <c r="G16" s="240" t="s">
        <v>198</v>
      </c>
    </row>
    <row r="17" spans="2:7" x14ac:dyDescent="0.55000000000000004">
      <c r="B17" s="174"/>
      <c r="C17" s="206"/>
      <c r="D17" s="206"/>
      <c r="E17" s="241"/>
      <c r="F17" s="206"/>
      <c r="G17" s="240"/>
    </row>
    <row r="18" spans="2:7" ht="32.25" customHeight="1" thickBot="1" x14ac:dyDescent="0.6">
      <c r="B18" s="175"/>
      <c r="C18" s="207"/>
      <c r="D18" s="207"/>
      <c r="E18" s="242"/>
      <c r="F18" s="207"/>
      <c r="G18" s="243"/>
    </row>
  </sheetData>
  <mergeCells count="19">
    <mergeCell ref="B13:D13"/>
    <mergeCell ref="B16:D18"/>
    <mergeCell ref="E16:E18"/>
    <mergeCell ref="F16:F18"/>
    <mergeCell ref="G16:G18"/>
    <mergeCell ref="B14:D14"/>
    <mergeCell ref="B15:D15"/>
    <mergeCell ref="B12:D12"/>
    <mergeCell ref="B2:G2"/>
    <mergeCell ref="B3:D3"/>
    <mergeCell ref="B4:D4"/>
    <mergeCell ref="B5:D5"/>
    <mergeCell ref="B6:D6"/>
    <mergeCell ref="B7:D7"/>
    <mergeCell ref="B8:D8"/>
    <mergeCell ref="B9:D9"/>
    <mergeCell ref="B10:D11"/>
    <mergeCell ref="F10:F11"/>
    <mergeCell ref="G10:G11"/>
  </mergeCells>
  <hyperlinks>
    <hyperlink ref="B1" location="فهرست!A1" display="فهرست" xr:uid="{9477F3B7-A995-4B5A-BD4F-F8CB988A1A95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109A2-B6B0-42F2-8BB1-3C99967196D9}">
  <sheetPr codeName="Sheet23">
    <tabColor rgb="FF00B0F0"/>
  </sheetPr>
  <dimension ref="A1:C23"/>
  <sheetViews>
    <sheetView showGridLines="0" rightToLeft="1" workbookViewId="0">
      <selection activeCell="H7" sqref="H7"/>
    </sheetView>
  </sheetViews>
  <sheetFormatPr defaultRowHeight="14.25" x14ac:dyDescent="0.2"/>
  <cols>
    <col min="1" max="1" width="10.375" style="124" customWidth="1"/>
    <col min="2" max="2" width="2.875" style="124" customWidth="1"/>
    <col min="3" max="3" width="86.875" style="124" customWidth="1"/>
    <col min="4" max="16384" width="9" style="124"/>
  </cols>
  <sheetData>
    <row r="1" spans="1:3" ht="22.5" x14ac:dyDescent="0.2">
      <c r="A1" s="130" t="s">
        <v>246</v>
      </c>
    </row>
    <row r="2" spans="1:3" ht="25.5" x14ac:dyDescent="0.2">
      <c r="C2" s="125" t="s">
        <v>460</v>
      </c>
    </row>
    <row r="3" spans="1:3" ht="18.75" x14ac:dyDescent="0.2">
      <c r="C3" s="126" t="s">
        <v>461</v>
      </c>
    </row>
    <row r="4" spans="1:3" ht="18.75" x14ac:dyDescent="0.2">
      <c r="C4" s="127" t="s">
        <v>462</v>
      </c>
    </row>
    <row r="5" spans="1:3" ht="18.75" x14ac:dyDescent="0.2">
      <c r="C5" s="126" t="s">
        <v>463</v>
      </c>
    </row>
    <row r="6" spans="1:3" ht="18.75" x14ac:dyDescent="0.2">
      <c r="C6" s="127" t="s">
        <v>464</v>
      </c>
    </row>
    <row r="7" spans="1:3" ht="18.75" x14ac:dyDescent="0.2">
      <c r="C7" s="126" t="s">
        <v>465</v>
      </c>
    </row>
    <row r="8" spans="1:3" ht="18.75" x14ac:dyDescent="0.2">
      <c r="C8" s="127" t="s">
        <v>466</v>
      </c>
    </row>
    <row r="9" spans="1:3" ht="18.75" x14ac:dyDescent="0.2">
      <c r="C9" s="126" t="s">
        <v>467</v>
      </c>
    </row>
    <row r="10" spans="1:3" ht="18.75" x14ac:dyDescent="0.2">
      <c r="C10" s="127" t="s">
        <v>468</v>
      </c>
    </row>
    <row r="11" spans="1:3" ht="18.75" x14ac:dyDescent="0.2">
      <c r="C11" s="126" t="s">
        <v>469</v>
      </c>
    </row>
    <row r="12" spans="1:3" ht="18.75" x14ac:dyDescent="0.2">
      <c r="C12" s="127" t="s">
        <v>470</v>
      </c>
    </row>
    <row r="13" spans="1:3" ht="18.75" x14ac:dyDescent="0.2">
      <c r="C13" s="126" t="s">
        <v>471</v>
      </c>
    </row>
    <row r="14" spans="1:3" ht="18.75" x14ac:dyDescent="0.2">
      <c r="C14" s="127" t="s">
        <v>472</v>
      </c>
    </row>
    <row r="15" spans="1:3" ht="18.75" x14ac:dyDescent="0.2">
      <c r="C15" s="126" t="s">
        <v>473</v>
      </c>
    </row>
    <row r="16" spans="1:3" ht="18.75" x14ac:dyDescent="0.2">
      <c r="C16" s="127" t="s">
        <v>474</v>
      </c>
    </row>
    <row r="17" spans="3:3" ht="63" customHeight="1" x14ac:dyDescent="0.2">
      <c r="C17" s="128" t="s">
        <v>475</v>
      </c>
    </row>
    <row r="18" spans="3:3" ht="18.75" x14ac:dyDescent="0.2">
      <c r="C18" s="127" t="s">
        <v>476</v>
      </c>
    </row>
    <row r="19" spans="3:3" ht="18.75" x14ac:dyDescent="0.2">
      <c r="C19" s="126" t="s">
        <v>477</v>
      </c>
    </row>
    <row r="20" spans="3:3" ht="18.75" x14ac:dyDescent="0.2">
      <c r="C20" s="127" t="s">
        <v>478</v>
      </c>
    </row>
    <row r="21" spans="3:3" ht="18.75" x14ac:dyDescent="0.2">
      <c r="C21" s="126" t="s">
        <v>479</v>
      </c>
    </row>
    <row r="22" spans="3:3" ht="18.75" x14ac:dyDescent="0.2">
      <c r="C22" s="127" t="s">
        <v>480</v>
      </c>
    </row>
    <row r="23" spans="3:3" ht="18.75" x14ac:dyDescent="0.2">
      <c r="C23" s="129" t="s">
        <v>481</v>
      </c>
    </row>
  </sheetData>
  <sheetProtection algorithmName="SHA-512" hashValue="NdWkS7iMBQYlpWKWvLtEWYOKNs2n5ax9lBn7s/nzqzvLVE2m3HcwAIGnC9T6BdlPFiz3ZVIZnJDclfNEzbsUBA==" saltValue="IDe/wuPL6f8cGDSNwnFzwQ==" spinCount="100000" sheet="1" formatCells="0" formatColumns="0" formatRows="0" insertColumns="0" insertRows="0" insertHyperlinks="0" deleteColumns="0" deleteRows="0" autoFilter="0" pivotTables="0"/>
  <hyperlinks>
    <hyperlink ref="A1" location="فهرست!A1" display="فهرست" xr:uid="{FABC30AA-1A50-4879-A19C-397373D0104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7A600-67CC-4B40-A91B-FD188DB3562F}">
  <sheetPr codeName="Sheet14">
    <tabColor theme="8" tint="0.39997558519241921"/>
  </sheetPr>
  <dimension ref="A1:C19"/>
  <sheetViews>
    <sheetView showGridLines="0" rightToLeft="1" tabSelected="1" zoomScaleNormal="100" workbookViewId="0">
      <selection activeCell="B4" sqref="B4"/>
    </sheetView>
  </sheetViews>
  <sheetFormatPr defaultRowHeight="14.25" x14ac:dyDescent="0.2"/>
  <cols>
    <col min="1" max="1" width="3.375" customWidth="1"/>
    <col min="2" max="2" width="49.375" customWidth="1"/>
    <col min="3" max="3" width="47.375" customWidth="1"/>
  </cols>
  <sheetData>
    <row r="1" spans="1:3" x14ac:dyDescent="0.2">
      <c r="A1" s="155"/>
      <c r="B1" s="155"/>
    </row>
    <row r="2" spans="1:3" ht="60.75" customHeight="1" x14ac:dyDescent="0.2">
      <c r="B2" s="156" t="s">
        <v>338</v>
      </c>
      <c r="C2" s="156"/>
    </row>
    <row r="3" spans="1:3" ht="25.5" customHeight="1" x14ac:dyDescent="0.2">
      <c r="B3" s="156" t="s">
        <v>246</v>
      </c>
      <c r="C3" s="156"/>
    </row>
    <row r="4" spans="1:3" ht="25.5" customHeight="1" x14ac:dyDescent="0.2">
      <c r="B4" s="146" t="s">
        <v>442</v>
      </c>
      <c r="C4" s="146" t="s">
        <v>239</v>
      </c>
    </row>
    <row r="5" spans="1:3" ht="21" customHeight="1" x14ac:dyDescent="0.2">
      <c r="B5" s="146" t="s">
        <v>236</v>
      </c>
      <c r="C5" s="146" t="s">
        <v>240</v>
      </c>
    </row>
    <row r="6" spans="1:3" ht="21" customHeight="1" x14ac:dyDescent="0.2">
      <c r="B6" s="146" t="s">
        <v>237</v>
      </c>
      <c r="C6" s="146" t="s">
        <v>242</v>
      </c>
    </row>
    <row r="7" spans="1:3" ht="21" customHeight="1" x14ac:dyDescent="0.2">
      <c r="B7" s="146" t="s">
        <v>42</v>
      </c>
      <c r="C7" s="146" t="s">
        <v>243</v>
      </c>
    </row>
    <row r="8" spans="1:3" ht="21" customHeight="1" x14ac:dyDescent="0.2">
      <c r="B8" s="146" t="s">
        <v>249</v>
      </c>
      <c r="C8" s="146" t="s">
        <v>244</v>
      </c>
    </row>
    <row r="9" spans="1:3" ht="21" customHeight="1" x14ac:dyDescent="0.2">
      <c r="B9" s="146" t="s">
        <v>337</v>
      </c>
      <c r="C9" s="146" t="s">
        <v>482</v>
      </c>
    </row>
    <row r="10" spans="1:3" ht="21" customHeight="1" x14ac:dyDescent="0.2">
      <c r="B10" s="146" t="s">
        <v>241</v>
      </c>
      <c r="C10" s="146" t="s">
        <v>245</v>
      </c>
    </row>
    <row r="11" spans="1:3" ht="21" customHeight="1" x14ac:dyDescent="0.2">
      <c r="B11" s="146" t="s">
        <v>238</v>
      </c>
      <c r="C11" s="147"/>
    </row>
    <row r="12" spans="1:3" ht="21" customHeight="1" x14ac:dyDescent="0.2"/>
    <row r="13" spans="1:3" ht="21" customHeight="1" x14ac:dyDescent="0.2"/>
    <row r="14" spans="1:3" ht="21" customHeight="1" x14ac:dyDescent="0.2"/>
    <row r="15" spans="1:3" ht="21" customHeight="1" x14ac:dyDescent="0.2"/>
    <row r="16" spans="1:3" ht="21" customHeight="1" x14ac:dyDescent="0.2"/>
    <row r="17" spans="2:2" ht="21" customHeight="1" x14ac:dyDescent="0.2"/>
    <row r="18" spans="2:2" ht="21" customHeight="1" x14ac:dyDescent="0.2"/>
    <row r="19" spans="2:2" ht="21" customHeight="1" x14ac:dyDescent="0.2">
      <c r="B19" s="131"/>
    </row>
  </sheetData>
  <mergeCells count="3">
    <mergeCell ref="A1:B1"/>
    <mergeCell ref="B2:C2"/>
    <mergeCell ref="B3:C3"/>
  </mergeCells>
  <hyperlinks>
    <hyperlink ref="B5" location="'انواع اظهارنامه های مالیاتی'!A1" display="انواع اظهارنامه های مالیاتی" xr:uid="{688806C5-B514-431D-BC50-56AF04EC266F}"/>
    <hyperlink ref="B6" location="'نرخ های مالیاتی'!A1" display="نرخ های مالیاتی" xr:uid="{E016DD98-C8A8-46A9-9A06-6BF2F65657B6}"/>
    <hyperlink ref="B7" location="'نرخ ماده 131'!A1" display="نرخ ماده 131" xr:uid="{42064440-E6F8-43A0-B2AD-F5D0A5AA6E7F}"/>
    <hyperlink ref="B10" location="'جرایم مالیات بر در آمد حقوق'!A1" display="جرایم مالیات بر در آمد حقوق" xr:uid="{F58D1CBE-236B-48D0-A59D-FA0E0FCFA6C5}"/>
    <hyperlink ref="B11" location="'نرخ های قانون ارزش افزوده'!A1" display="نرخ های قانون ارزش افزوده" xr:uid="{A8767D5D-42BD-480F-B4A5-D74ED783D6A6}"/>
    <hyperlink ref="C4" location="'جرایم مالیات بر ارث'!A1" display="جرایم مالیات بر ارث" xr:uid="{3D98A31D-4483-419A-BFFE-3A4C98CA69CF}"/>
    <hyperlink ref="C5" location="'جرایم مالیات بر در آمد املاک'!A1" display="جرایم مالیات بر در آمد املاک" xr:uid="{3C3B75E9-5514-4BB3-98AF-BEF4A06D86DF}"/>
    <hyperlink ref="C6" location="'جرائم مالیات عملکرد اشخاص حقوقی'!A1" display="جرائم مالیات عملکرد اشخاص حقوقی" xr:uid="{1BB4B2F2-3F5D-4525-AD28-7F2494A7334E}"/>
    <hyperlink ref="C7" location="'جرائم مالیات بردرآمد مشاغل'!A1" display="جرائم مالیات بردرآمد مشاغل" xr:uid="{F668573C-79DB-4BC7-BEC2-248C9E83EA51}"/>
    <hyperlink ref="C8" location="'جرائم مالیات بر ارزش افزوده'!A1" display="جرائم مالیات بر ارزش افزوده" xr:uid="{842042B8-44DA-44E3-ACB4-E274AA5CE768}"/>
    <hyperlink ref="C10" location="'وظایف مودیان مالیاتی'!A1" display="وظایف مودیان مالیاتی" xr:uid="{DB6760EF-7429-4101-BB50-B2FA0F1B56A1}"/>
    <hyperlink ref="B8" location="'نرخ مالیات حقوق 1403'!A1" display="نرخ مالیات حقوق 1403" xr:uid="{75294F50-A9F4-4C8A-ADB0-0B6E2CBEEFB8}"/>
    <hyperlink ref="B9" location="'اقلام مشمول و غیرمشمول حقوق'!A1" display="اقلام مشمول و غیر مشمول بیمه و مالیات حقوق" xr:uid="{F28498F4-D4C4-4B8A-9A11-EE907A6EA59D}"/>
    <hyperlink ref="B4" location="'هزینه های مورد تایید مالیاتی'!A1" display="هزینه های مورد تایید سازمان امور مالیاتی" xr:uid="{E6045966-3F2C-4170-8DA3-9CC8F94305D3}"/>
    <hyperlink ref="C9" location="'چک لیست تغیر و تحول حسابداری'!A1" display="چک لیست تغیر و تحول حسابداری" xr:uid="{EE53960E-3BE8-4C10-B09A-B2AB1C0EB1E5}"/>
  </hyperlink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E5840-64F0-447B-90F0-4E7D3931EB4C}">
  <sheetPr codeName="Sheet15">
    <tabColor theme="8" tint="0.39997558519241921"/>
  </sheetPr>
  <dimension ref="A1:E62"/>
  <sheetViews>
    <sheetView showGridLines="0" rightToLeft="1" zoomScale="80" zoomScaleNormal="80" workbookViewId="0">
      <selection activeCell="H7" sqref="H7"/>
    </sheetView>
  </sheetViews>
  <sheetFormatPr defaultRowHeight="14.25" x14ac:dyDescent="0.2"/>
  <cols>
    <col min="1" max="1" width="1.375" customWidth="1"/>
    <col min="2" max="2" width="5.25" bestFit="1" customWidth="1"/>
    <col min="3" max="3" width="38.25" customWidth="1"/>
    <col min="4" max="4" width="13.125" bestFit="1" customWidth="1"/>
    <col min="5" max="5" width="55.375" customWidth="1"/>
  </cols>
  <sheetData>
    <row r="1" spans="1:5" ht="23.25" thickBot="1" x14ac:dyDescent="0.25">
      <c r="A1" s="160" t="s">
        <v>246</v>
      </c>
      <c r="B1" s="160"/>
    </row>
    <row r="2" spans="1:5" ht="72" customHeight="1" x14ac:dyDescent="0.2">
      <c r="B2" s="157" t="s">
        <v>442</v>
      </c>
      <c r="C2" s="158"/>
      <c r="D2" s="158" t="s">
        <v>0</v>
      </c>
      <c r="E2" s="159" t="s">
        <v>1</v>
      </c>
    </row>
    <row r="3" spans="1:5" ht="22.5" x14ac:dyDescent="0.2">
      <c r="B3" s="115" t="s">
        <v>339</v>
      </c>
      <c r="C3" s="116" t="s">
        <v>340</v>
      </c>
      <c r="D3" s="116" t="s">
        <v>1</v>
      </c>
      <c r="E3" s="117" t="s">
        <v>341</v>
      </c>
    </row>
    <row r="4" spans="1:5" ht="18" x14ac:dyDescent="0.2">
      <c r="B4" s="118">
        <v>1</v>
      </c>
      <c r="C4" s="114" t="s">
        <v>342</v>
      </c>
      <c r="D4" s="114" t="s">
        <v>343</v>
      </c>
      <c r="E4" s="119" t="s">
        <v>459</v>
      </c>
    </row>
    <row r="5" spans="1:5" ht="18" x14ac:dyDescent="0.2">
      <c r="B5" s="118">
        <v>2</v>
      </c>
      <c r="C5" s="114" t="s">
        <v>344</v>
      </c>
      <c r="D5" s="114" t="s">
        <v>343</v>
      </c>
      <c r="E5" s="119" t="s">
        <v>459</v>
      </c>
    </row>
    <row r="6" spans="1:5" ht="18" x14ac:dyDescent="0.2">
      <c r="B6" s="118">
        <v>3</v>
      </c>
      <c r="C6" s="114" t="s">
        <v>345</v>
      </c>
      <c r="D6" s="114" t="s">
        <v>343</v>
      </c>
      <c r="E6" s="119" t="s">
        <v>459</v>
      </c>
    </row>
    <row r="7" spans="1:5" ht="18" x14ac:dyDescent="0.2">
      <c r="B7" s="118">
        <v>4</v>
      </c>
      <c r="C7" s="114" t="s">
        <v>346</v>
      </c>
      <c r="D7" s="114" t="s">
        <v>343</v>
      </c>
      <c r="E7" s="119" t="s">
        <v>459</v>
      </c>
    </row>
    <row r="8" spans="1:5" ht="18" x14ac:dyDescent="0.2">
      <c r="B8" s="118">
        <v>5</v>
      </c>
      <c r="C8" s="114" t="s">
        <v>347</v>
      </c>
      <c r="D8" s="114" t="s">
        <v>343</v>
      </c>
      <c r="E8" s="119" t="s">
        <v>459</v>
      </c>
    </row>
    <row r="9" spans="1:5" ht="17.25" customHeight="1" x14ac:dyDescent="0.2">
      <c r="B9" s="118">
        <v>6</v>
      </c>
      <c r="C9" s="114" t="s">
        <v>348</v>
      </c>
      <c r="D9" s="114" t="s">
        <v>343</v>
      </c>
      <c r="E9" s="119" t="s">
        <v>459</v>
      </c>
    </row>
    <row r="10" spans="1:5" ht="36" x14ac:dyDescent="0.2">
      <c r="B10" s="118">
        <v>7</v>
      </c>
      <c r="C10" s="114" t="s">
        <v>349</v>
      </c>
      <c r="D10" s="114" t="s">
        <v>343</v>
      </c>
      <c r="E10" s="123" t="s">
        <v>350</v>
      </c>
    </row>
    <row r="11" spans="1:5" ht="36" x14ac:dyDescent="0.2">
      <c r="B11" s="118">
        <v>8</v>
      </c>
      <c r="C11" s="114" t="s">
        <v>351</v>
      </c>
      <c r="D11" s="114" t="s">
        <v>352</v>
      </c>
      <c r="E11" s="123" t="s">
        <v>353</v>
      </c>
    </row>
    <row r="12" spans="1:5" ht="18" x14ac:dyDescent="0.2">
      <c r="B12" s="118">
        <v>9</v>
      </c>
      <c r="C12" s="114" t="s">
        <v>354</v>
      </c>
      <c r="D12" s="114" t="s">
        <v>343</v>
      </c>
      <c r="E12" s="119" t="s">
        <v>454</v>
      </c>
    </row>
    <row r="13" spans="1:5" ht="18" x14ac:dyDescent="0.2">
      <c r="B13" s="118">
        <v>10</v>
      </c>
      <c r="C13" s="114" t="s">
        <v>355</v>
      </c>
      <c r="D13" s="114" t="s">
        <v>343</v>
      </c>
      <c r="E13" s="119" t="s">
        <v>356</v>
      </c>
    </row>
    <row r="14" spans="1:5" ht="18" x14ac:dyDescent="0.2">
      <c r="B14" s="118">
        <v>11</v>
      </c>
      <c r="C14" s="114" t="s">
        <v>357</v>
      </c>
      <c r="D14" s="114" t="s">
        <v>343</v>
      </c>
      <c r="E14" s="119" t="s">
        <v>449</v>
      </c>
    </row>
    <row r="15" spans="1:5" ht="18" x14ac:dyDescent="0.2">
      <c r="B15" s="118">
        <v>12</v>
      </c>
      <c r="C15" s="114" t="s">
        <v>358</v>
      </c>
      <c r="D15" s="114" t="s">
        <v>343</v>
      </c>
      <c r="E15" s="119" t="s">
        <v>449</v>
      </c>
    </row>
    <row r="16" spans="1:5" ht="18" x14ac:dyDescent="0.2">
      <c r="B16" s="118">
        <v>13</v>
      </c>
      <c r="C16" s="114" t="s">
        <v>359</v>
      </c>
      <c r="D16" s="114" t="s">
        <v>343</v>
      </c>
      <c r="E16" s="119" t="s">
        <v>444</v>
      </c>
    </row>
    <row r="17" spans="2:5" ht="18" x14ac:dyDescent="0.2">
      <c r="B17" s="118">
        <v>14</v>
      </c>
      <c r="C17" s="114" t="s">
        <v>360</v>
      </c>
      <c r="D17" s="114" t="s">
        <v>343</v>
      </c>
      <c r="E17" s="119" t="s">
        <v>445</v>
      </c>
    </row>
    <row r="18" spans="2:5" ht="18" x14ac:dyDescent="0.2">
      <c r="B18" s="118">
        <v>15</v>
      </c>
      <c r="C18" s="114" t="s">
        <v>361</v>
      </c>
      <c r="D18" s="114" t="s">
        <v>343</v>
      </c>
      <c r="E18" s="119" t="s">
        <v>446</v>
      </c>
    </row>
    <row r="19" spans="2:5" ht="18" x14ac:dyDescent="0.2">
      <c r="B19" s="118">
        <v>16</v>
      </c>
      <c r="C19" s="114" t="s">
        <v>362</v>
      </c>
      <c r="D19" s="114" t="s">
        <v>343</v>
      </c>
      <c r="E19" s="119" t="s">
        <v>363</v>
      </c>
    </row>
    <row r="20" spans="2:5" ht="18" x14ac:dyDescent="0.2">
      <c r="B20" s="118">
        <v>17</v>
      </c>
      <c r="C20" s="114" t="s">
        <v>364</v>
      </c>
      <c r="D20" s="114" t="s">
        <v>343</v>
      </c>
      <c r="E20" s="119" t="s">
        <v>365</v>
      </c>
    </row>
    <row r="21" spans="2:5" ht="18" x14ac:dyDescent="0.2">
      <c r="B21" s="118">
        <v>18</v>
      </c>
      <c r="C21" s="114" t="s">
        <v>366</v>
      </c>
      <c r="D21" s="114" t="s">
        <v>343</v>
      </c>
      <c r="E21" s="119" t="s">
        <v>447</v>
      </c>
    </row>
    <row r="22" spans="2:5" ht="36" x14ac:dyDescent="0.2">
      <c r="B22" s="118">
        <v>19</v>
      </c>
      <c r="C22" s="114" t="s">
        <v>367</v>
      </c>
      <c r="D22" s="114" t="s">
        <v>343</v>
      </c>
      <c r="E22" s="123" t="s">
        <v>368</v>
      </c>
    </row>
    <row r="23" spans="2:5" ht="36" x14ac:dyDescent="0.2">
      <c r="B23" s="118">
        <v>20</v>
      </c>
      <c r="C23" s="114" t="s">
        <v>369</v>
      </c>
      <c r="D23" s="114" t="s">
        <v>343</v>
      </c>
      <c r="E23" s="123" t="s">
        <v>450</v>
      </c>
    </row>
    <row r="24" spans="2:5" ht="36" x14ac:dyDescent="0.2">
      <c r="B24" s="118">
        <v>21</v>
      </c>
      <c r="C24" s="114" t="s">
        <v>370</v>
      </c>
      <c r="D24" s="114" t="s">
        <v>343</v>
      </c>
      <c r="E24" s="123" t="s">
        <v>448</v>
      </c>
    </row>
    <row r="25" spans="2:5" ht="108" x14ac:dyDescent="0.2">
      <c r="B25" s="118">
        <v>22</v>
      </c>
      <c r="C25" s="114" t="s">
        <v>371</v>
      </c>
      <c r="D25" s="114" t="s">
        <v>343</v>
      </c>
      <c r="E25" s="123" t="s">
        <v>451</v>
      </c>
    </row>
    <row r="26" spans="2:5" ht="36" x14ac:dyDescent="0.2">
      <c r="B26" s="118">
        <v>23</v>
      </c>
      <c r="C26" s="114" t="s">
        <v>372</v>
      </c>
      <c r="D26" s="114" t="s">
        <v>343</v>
      </c>
      <c r="E26" s="123" t="s">
        <v>452</v>
      </c>
    </row>
    <row r="27" spans="2:5" ht="18" x14ac:dyDescent="0.2">
      <c r="B27" s="118">
        <v>24</v>
      </c>
      <c r="C27" s="114" t="s">
        <v>373</v>
      </c>
      <c r="D27" s="114" t="s">
        <v>343</v>
      </c>
      <c r="E27" s="119" t="s">
        <v>374</v>
      </c>
    </row>
    <row r="28" spans="2:5" ht="72" x14ac:dyDescent="0.2">
      <c r="B28" s="118">
        <v>25</v>
      </c>
      <c r="C28" s="114" t="s">
        <v>375</v>
      </c>
      <c r="D28" s="114" t="s">
        <v>343</v>
      </c>
      <c r="E28" s="123" t="s">
        <v>455</v>
      </c>
    </row>
    <row r="29" spans="2:5" ht="18" x14ac:dyDescent="0.2">
      <c r="B29" s="118">
        <v>26</v>
      </c>
      <c r="C29" s="114" t="s">
        <v>376</v>
      </c>
      <c r="D29" s="114" t="s">
        <v>343</v>
      </c>
      <c r="E29" s="119" t="s">
        <v>443</v>
      </c>
    </row>
    <row r="30" spans="2:5" ht="18" x14ac:dyDescent="0.2">
      <c r="B30" s="118">
        <v>27</v>
      </c>
      <c r="C30" s="114" t="s">
        <v>377</v>
      </c>
      <c r="D30" s="114" t="s">
        <v>343</v>
      </c>
      <c r="E30" s="119" t="s">
        <v>378</v>
      </c>
    </row>
    <row r="31" spans="2:5" ht="18" x14ac:dyDescent="0.2">
      <c r="B31" s="118">
        <v>28</v>
      </c>
      <c r="C31" s="114" t="s">
        <v>379</v>
      </c>
      <c r="D31" s="114" t="s">
        <v>343</v>
      </c>
      <c r="E31" s="119" t="s">
        <v>380</v>
      </c>
    </row>
    <row r="32" spans="2:5" ht="18" x14ac:dyDescent="0.2">
      <c r="B32" s="118">
        <v>29</v>
      </c>
      <c r="C32" s="114" t="s">
        <v>381</v>
      </c>
      <c r="D32" s="114" t="s">
        <v>343</v>
      </c>
      <c r="E32" s="119" t="s">
        <v>382</v>
      </c>
    </row>
    <row r="33" spans="2:5" ht="18" x14ac:dyDescent="0.2">
      <c r="B33" s="118">
        <v>30</v>
      </c>
      <c r="C33" s="114" t="s">
        <v>383</v>
      </c>
      <c r="D33" s="114" t="s">
        <v>343</v>
      </c>
      <c r="E33" s="119" t="s">
        <v>382</v>
      </c>
    </row>
    <row r="34" spans="2:5" ht="18" x14ac:dyDescent="0.2">
      <c r="B34" s="118">
        <v>31</v>
      </c>
      <c r="C34" s="114" t="s">
        <v>384</v>
      </c>
      <c r="D34" s="114" t="s">
        <v>343</v>
      </c>
      <c r="E34" s="119" t="s">
        <v>382</v>
      </c>
    </row>
    <row r="35" spans="2:5" ht="18" x14ac:dyDescent="0.2">
      <c r="B35" s="118">
        <v>32</v>
      </c>
      <c r="C35" s="114" t="s">
        <v>385</v>
      </c>
      <c r="D35" s="114" t="s">
        <v>343</v>
      </c>
      <c r="E35" s="119" t="s">
        <v>382</v>
      </c>
    </row>
    <row r="36" spans="2:5" ht="18" x14ac:dyDescent="0.2">
      <c r="B36" s="118">
        <v>33</v>
      </c>
      <c r="C36" s="114" t="s">
        <v>386</v>
      </c>
      <c r="D36" s="114" t="s">
        <v>343</v>
      </c>
      <c r="E36" s="119" t="s">
        <v>387</v>
      </c>
    </row>
    <row r="37" spans="2:5" ht="18" x14ac:dyDescent="0.2">
      <c r="B37" s="118">
        <v>34</v>
      </c>
      <c r="C37" s="114" t="s">
        <v>388</v>
      </c>
      <c r="D37" s="114" t="s">
        <v>343</v>
      </c>
      <c r="E37" s="119" t="s">
        <v>389</v>
      </c>
    </row>
    <row r="38" spans="2:5" ht="18" x14ac:dyDescent="0.2">
      <c r="B38" s="118">
        <v>35</v>
      </c>
      <c r="C38" s="114" t="s">
        <v>390</v>
      </c>
      <c r="D38" s="114" t="s">
        <v>343</v>
      </c>
      <c r="E38" s="119" t="s">
        <v>391</v>
      </c>
    </row>
    <row r="39" spans="2:5" ht="18" x14ac:dyDescent="0.2">
      <c r="B39" s="118">
        <v>36</v>
      </c>
      <c r="C39" s="114" t="s">
        <v>392</v>
      </c>
      <c r="D39" s="114" t="s">
        <v>343</v>
      </c>
      <c r="E39" s="119" t="s">
        <v>393</v>
      </c>
    </row>
    <row r="40" spans="2:5" ht="108" x14ac:dyDescent="0.2">
      <c r="B40" s="118">
        <v>37</v>
      </c>
      <c r="C40" s="114" t="s">
        <v>394</v>
      </c>
      <c r="D40" s="114" t="s">
        <v>343</v>
      </c>
      <c r="E40" s="123" t="s">
        <v>456</v>
      </c>
    </row>
    <row r="41" spans="2:5" ht="18" x14ac:dyDescent="0.2">
      <c r="B41" s="118">
        <v>38</v>
      </c>
      <c r="C41" s="114" t="s">
        <v>395</v>
      </c>
      <c r="D41" s="114" t="s">
        <v>343</v>
      </c>
      <c r="E41" s="119" t="s">
        <v>396</v>
      </c>
    </row>
    <row r="42" spans="2:5" ht="18" x14ac:dyDescent="0.2">
      <c r="B42" s="118">
        <v>39</v>
      </c>
      <c r="C42" s="114" t="s">
        <v>397</v>
      </c>
      <c r="D42" s="114" t="s">
        <v>343</v>
      </c>
      <c r="E42" s="119" t="s">
        <v>398</v>
      </c>
    </row>
    <row r="43" spans="2:5" ht="18" x14ac:dyDescent="0.2">
      <c r="B43" s="118">
        <v>40</v>
      </c>
      <c r="C43" s="114" t="s">
        <v>399</v>
      </c>
      <c r="D43" s="114" t="s">
        <v>343</v>
      </c>
      <c r="E43" s="119" t="s">
        <v>400</v>
      </c>
    </row>
    <row r="44" spans="2:5" ht="18" x14ac:dyDescent="0.2">
      <c r="B44" s="118">
        <v>41</v>
      </c>
      <c r="C44" s="114" t="s">
        <v>401</v>
      </c>
      <c r="D44" s="114" t="s">
        <v>343</v>
      </c>
      <c r="E44" s="119" t="s">
        <v>402</v>
      </c>
    </row>
    <row r="45" spans="2:5" ht="18" x14ac:dyDescent="0.2">
      <c r="B45" s="118">
        <v>42</v>
      </c>
      <c r="C45" s="114" t="s">
        <v>403</v>
      </c>
      <c r="D45" s="114" t="s">
        <v>343</v>
      </c>
      <c r="E45" s="119" t="s">
        <v>404</v>
      </c>
    </row>
    <row r="46" spans="2:5" ht="18" x14ac:dyDescent="0.2">
      <c r="B46" s="118">
        <v>43</v>
      </c>
      <c r="C46" s="114" t="s">
        <v>405</v>
      </c>
      <c r="D46" s="114" t="s">
        <v>343</v>
      </c>
      <c r="E46" s="119" t="s">
        <v>406</v>
      </c>
    </row>
    <row r="47" spans="2:5" ht="18" x14ac:dyDescent="0.2">
      <c r="B47" s="118">
        <v>44</v>
      </c>
      <c r="C47" s="114" t="s">
        <v>407</v>
      </c>
      <c r="D47" s="114" t="s">
        <v>343</v>
      </c>
      <c r="E47" s="119" t="s">
        <v>408</v>
      </c>
    </row>
    <row r="48" spans="2:5" ht="18" x14ac:dyDescent="0.2">
      <c r="B48" s="118">
        <v>45</v>
      </c>
      <c r="C48" s="114" t="s">
        <v>409</v>
      </c>
      <c r="D48" s="114" t="s">
        <v>343</v>
      </c>
      <c r="E48" s="119" t="s">
        <v>457</v>
      </c>
    </row>
    <row r="49" spans="2:5" ht="18" x14ac:dyDescent="0.2">
      <c r="B49" s="118">
        <v>46</v>
      </c>
      <c r="C49" s="114" t="s">
        <v>410</v>
      </c>
      <c r="D49" s="114" t="s">
        <v>343</v>
      </c>
      <c r="E49" s="119" t="s">
        <v>411</v>
      </c>
    </row>
    <row r="50" spans="2:5" ht="18" x14ac:dyDescent="0.2">
      <c r="B50" s="118">
        <v>47</v>
      </c>
      <c r="C50" s="114" t="s">
        <v>412</v>
      </c>
      <c r="D50" s="114" t="s">
        <v>343</v>
      </c>
      <c r="E50" s="119" t="s">
        <v>413</v>
      </c>
    </row>
    <row r="51" spans="2:5" ht="90" x14ac:dyDescent="0.2">
      <c r="B51" s="118">
        <v>48</v>
      </c>
      <c r="C51" s="114" t="s">
        <v>414</v>
      </c>
      <c r="D51" s="114" t="s">
        <v>415</v>
      </c>
      <c r="E51" s="123" t="s">
        <v>458</v>
      </c>
    </row>
    <row r="52" spans="2:5" ht="54" x14ac:dyDescent="0.2">
      <c r="B52" s="118">
        <v>49</v>
      </c>
      <c r="C52" s="114" t="s">
        <v>416</v>
      </c>
      <c r="D52" s="114" t="s">
        <v>417</v>
      </c>
      <c r="E52" s="123" t="s">
        <v>453</v>
      </c>
    </row>
    <row r="53" spans="2:5" ht="18" x14ac:dyDescent="0.2">
      <c r="B53" s="118">
        <v>50</v>
      </c>
      <c r="C53" s="114" t="s">
        <v>418</v>
      </c>
      <c r="D53" s="114" t="s">
        <v>419</v>
      </c>
      <c r="E53" s="119" t="s">
        <v>420</v>
      </c>
    </row>
    <row r="54" spans="2:5" ht="18" x14ac:dyDescent="0.2">
      <c r="B54" s="118">
        <v>51</v>
      </c>
      <c r="C54" s="114" t="s">
        <v>421</v>
      </c>
      <c r="D54" s="114" t="s">
        <v>422</v>
      </c>
      <c r="E54" s="119" t="s">
        <v>423</v>
      </c>
    </row>
    <row r="55" spans="2:5" ht="18" x14ac:dyDescent="0.2">
      <c r="B55" s="118">
        <v>52</v>
      </c>
      <c r="C55" s="114" t="s">
        <v>424</v>
      </c>
      <c r="D55" s="114" t="s">
        <v>425</v>
      </c>
      <c r="E55" s="119" t="s">
        <v>426</v>
      </c>
    </row>
    <row r="56" spans="2:5" ht="18" x14ac:dyDescent="0.2">
      <c r="B56" s="118">
        <v>53</v>
      </c>
      <c r="C56" s="114" t="s">
        <v>376</v>
      </c>
      <c r="D56" s="114" t="s">
        <v>427</v>
      </c>
      <c r="E56" s="119" t="s">
        <v>428</v>
      </c>
    </row>
    <row r="57" spans="2:5" ht="18" x14ac:dyDescent="0.2">
      <c r="B57" s="118">
        <v>54</v>
      </c>
      <c r="C57" s="114" t="s">
        <v>429</v>
      </c>
      <c r="D57" s="114" t="s">
        <v>427</v>
      </c>
      <c r="E57" s="119" t="s">
        <v>430</v>
      </c>
    </row>
    <row r="58" spans="2:5" ht="18" x14ac:dyDescent="0.2">
      <c r="B58" s="118">
        <v>55</v>
      </c>
      <c r="C58" s="114" t="s">
        <v>431</v>
      </c>
      <c r="D58" s="114" t="s">
        <v>432</v>
      </c>
      <c r="E58" s="119" t="s">
        <v>433</v>
      </c>
    </row>
    <row r="59" spans="2:5" ht="18" x14ac:dyDescent="0.2">
      <c r="B59" s="118">
        <v>56</v>
      </c>
      <c r="C59" s="114" t="s">
        <v>434</v>
      </c>
      <c r="D59" s="114" t="s">
        <v>343</v>
      </c>
      <c r="E59" s="119" t="s">
        <v>435</v>
      </c>
    </row>
    <row r="60" spans="2:5" ht="18" x14ac:dyDescent="0.2">
      <c r="B60" s="118">
        <v>57</v>
      </c>
      <c r="C60" s="114" t="s">
        <v>436</v>
      </c>
      <c r="D60" s="114" t="s">
        <v>437</v>
      </c>
      <c r="E60" s="119" t="s">
        <v>438</v>
      </c>
    </row>
    <row r="61" spans="2:5" ht="18" x14ac:dyDescent="0.2">
      <c r="B61" s="118">
        <v>58</v>
      </c>
      <c r="C61" s="114" t="s">
        <v>439</v>
      </c>
      <c r="D61" s="114" t="s">
        <v>343</v>
      </c>
      <c r="E61" s="119" t="s">
        <v>440</v>
      </c>
    </row>
    <row r="62" spans="2:5" ht="18.75" thickBot="1" x14ac:dyDescent="0.25">
      <c r="B62" s="120">
        <v>59</v>
      </c>
      <c r="C62" s="121" t="s">
        <v>441</v>
      </c>
      <c r="D62" s="121" t="s">
        <v>343</v>
      </c>
      <c r="E62" s="122" t="s">
        <v>382</v>
      </c>
    </row>
  </sheetData>
  <mergeCells count="2">
    <mergeCell ref="B2:E2"/>
    <mergeCell ref="A1:B1"/>
  </mergeCells>
  <hyperlinks>
    <hyperlink ref="A1" location="فهرست!A1" display="فهرست" xr:uid="{187217EA-49EC-40A5-A531-3DB3AD0838C0}"/>
  </hyperlinks>
  <pageMargins left="0.25" right="0.25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4012-3F75-4927-98A1-CC76ABEBB86A}">
  <sheetPr codeName="Sheet1">
    <tabColor theme="8" tint="0.39997558519241921"/>
  </sheetPr>
  <dimension ref="B1:E14"/>
  <sheetViews>
    <sheetView showGridLines="0" rightToLeft="1" workbookViewId="0">
      <selection activeCell="H7" sqref="H7"/>
    </sheetView>
  </sheetViews>
  <sheetFormatPr defaultColWidth="14.375" defaultRowHeight="22.5" x14ac:dyDescent="0.55000000000000004"/>
  <cols>
    <col min="1" max="1" width="6.375" style="1" customWidth="1"/>
    <col min="2" max="2" width="31.875" style="1" bestFit="1" customWidth="1"/>
    <col min="3" max="3" width="31.875" style="1" customWidth="1"/>
    <col min="4" max="4" width="61.125" style="1" bestFit="1" customWidth="1"/>
    <col min="5" max="5" width="16.75" style="1" customWidth="1"/>
    <col min="6" max="16384" width="14.375" style="1"/>
  </cols>
  <sheetData>
    <row r="1" spans="2:5" ht="23.25" thickBot="1" x14ac:dyDescent="0.6">
      <c r="B1" s="85" t="s">
        <v>246</v>
      </c>
    </row>
    <row r="2" spans="2:5" ht="51.75" customHeight="1" x14ac:dyDescent="0.55000000000000004">
      <c r="B2" s="157" t="s">
        <v>218</v>
      </c>
      <c r="C2" s="158"/>
      <c r="D2" s="158" t="s">
        <v>0</v>
      </c>
      <c r="E2" s="159" t="s">
        <v>1</v>
      </c>
    </row>
    <row r="3" spans="2:5" x14ac:dyDescent="0.55000000000000004">
      <c r="B3" s="163" t="s">
        <v>2</v>
      </c>
      <c r="C3" s="164"/>
      <c r="D3" s="36" t="s">
        <v>3</v>
      </c>
      <c r="E3" s="37" t="s">
        <v>4</v>
      </c>
    </row>
    <row r="4" spans="2:5" x14ac:dyDescent="0.55000000000000004">
      <c r="B4" s="165" t="s">
        <v>5</v>
      </c>
      <c r="C4" s="166"/>
      <c r="D4" s="39" t="s">
        <v>6</v>
      </c>
      <c r="E4" s="40" t="s">
        <v>7</v>
      </c>
    </row>
    <row r="5" spans="2:5" x14ac:dyDescent="0.55000000000000004">
      <c r="B5" s="167" t="s">
        <v>8</v>
      </c>
      <c r="C5" s="168"/>
      <c r="D5" s="39" t="s">
        <v>9</v>
      </c>
      <c r="E5" s="40" t="s">
        <v>10</v>
      </c>
    </row>
    <row r="6" spans="2:5" x14ac:dyDescent="0.55000000000000004">
      <c r="B6" s="167" t="s">
        <v>11</v>
      </c>
      <c r="C6" s="168"/>
      <c r="D6" s="39" t="s">
        <v>12</v>
      </c>
      <c r="E6" s="40" t="s">
        <v>10</v>
      </c>
    </row>
    <row r="7" spans="2:5" x14ac:dyDescent="0.55000000000000004">
      <c r="B7" s="167" t="s">
        <v>13</v>
      </c>
      <c r="C7" s="168"/>
      <c r="D7" s="39" t="s">
        <v>12</v>
      </c>
      <c r="E7" s="40" t="s">
        <v>14</v>
      </c>
    </row>
    <row r="8" spans="2:5" x14ac:dyDescent="0.55000000000000004">
      <c r="B8" s="169" t="s">
        <v>15</v>
      </c>
      <c r="C8" s="170"/>
      <c r="D8" s="38" t="s">
        <v>16</v>
      </c>
      <c r="E8" s="40" t="s">
        <v>17</v>
      </c>
    </row>
    <row r="9" spans="2:5" x14ac:dyDescent="0.55000000000000004">
      <c r="B9" s="167" t="s">
        <v>18</v>
      </c>
      <c r="C9" s="168"/>
      <c r="D9" s="39" t="s">
        <v>19</v>
      </c>
      <c r="E9" s="40" t="s">
        <v>20</v>
      </c>
    </row>
    <row r="10" spans="2:5" x14ac:dyDescent="0.55000000000000004">
      <c r="B10" s="167" t="s">
        <v>21</v>
      </c>
      <c r="C10" s="168"/>
      <c r="D10" s="39" t="s">
        <v>22</v>
      </c>
      <c r="E10" s="40" t="s">
        <v>23</v>
      </c>
    </row>
    <row r="11" spans="2:5" x14ac:dyDescent="0.55000000000000004">
      <c r="B11" s="167" t="s">
        <v>24</v>
      </c>
      <c r="C11" s="168"/>
      <c r="D11" s="39" t="s">
        <v>25</v>
      </c>
      <c r="E11" s="40" t="s">
        <v>26</v>
      </c>
    </row>
    <row r="12" spans="2:5" x14ac:dyDescent="0.55000000000000004">
      <c r="B12" s="167" t="s">
        <v>27</v>
      </c>
      <c r="C12" s="39" t="s">
        <v>28</v>
      </c>
      <c r="D12" s="39" t="s">
        <v>29</v>
      </c>
      <c r="E12" s="40" t="s">
        <v>30</v>
      </c>
    </row>
    <row r="13" spans="2:5" x14ac:dyDescent="0.55000000000000004">
      <c r="B13" s="167"/>
      <c r="C13" s="39" t="s">
        <v>31</v>
      </c>
      <c r="D13" s="39" t="s">
        <v>32</v>
      </c>
      <c r="E13" s="40" t="s">
        <v>30</v>
      </c>
    </row>
    <row r="14" spans="2:5" ht="23.25" thickBot="1" x14ac:dyDescent="0.6">
      <c r="B14" s="161" t="s">
        <v>33</v>
      </c>
      <c r="C14" s="162"/>
      <c r="D14" s="41" t="s">
        <v>34</v>
      </c>
      <c r="E14" s="42" t="s">
        <v>35</v>
      </c>
    </row>
  </sheetData>
  <mergeCells count="12">
    <mergeCell ref="B2:E2"/>
    <mergeCell ref="B14:C14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B13"/>
  </mergeCells>
  <hyperlinks>
    <hyperlink ref="B1" location="فهرست!A1" display="فهرست" xr:uid="{87C5F0CB-A3A5-4346-8069-44FF6F4C44B1}"/>
  </hyperlinks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9F7D8-E638-4E9F-A011-12ACEA171616}">
  <sheetPr codeName="Sheet2">
    <tabColor theme="8" tint="0.39997558519241921"/>
  </sheetPr>
  <dimension ref="B1:D16"/>
  <sheetViews>
    <sheetView showGridLines="0" rightToLeft="1" workbookViewId="0">
      <selection activeCell="H7" sqref="H7"/>
    </sheetView>
  </sheetViews>
  <sheetFormatPr defaultColWidth="9.125" defaultRowHeight="22.5" x14ac:dyDescent="0.2"/>
  <cols>
    <col min="1" max="1" width="2.75" style="3" customWidth="1"/>
    <col min="2" max="2" width="46.625" style="3" bestFit="1" customWidth="1"/>
    <col min="3" max="3" width="16.25" style="3" bestFit="1" customWidth="1"/>
    <col min="4" max="4" width="41.875" style="3" customWidth="1"/>
    <col min="5" max="16384" width="9.125" style="3"/>
  </cols>
  <sheetData>
    <row r="1" spans="2:4" ht="30" customHeight="1" thickBot="1" x14ac:dyDescent="0.25">
      <c r="B1" s="85" t="s">
        <v>246</v>
      </c>
    </row>
    <row r="2" spans="2:4" ht="45.75" customHeight="1" x14ac:dyDescent="0.2">
      <c r="B2" s="157" t="s">
        <v>219</v>
      </c>
      <c r="C2" s="158"/>
      <c r="D2" s="159" t="s">
        <v>37</v>
      </c>
    </row>
    <row r="3" spans="2:4" x14ac:dyDescent="0.2">
      <c r="B3" s="171" t="s">
        <v>2</v>
      </c>
      <c r="C3" s="173"/>
      <c r="D3" s="27" t="s">
        <v>220</v>
      </c>
    </row>
    <row r="4" spans="2:4" x14ac:dyDescent="0.2">
      <c r="B4" s="171" t="s">
        <v>38</v>
      </c>
      <c r="C4" s="172"/>
      <c r="D4" s="27" t="s">
        <v>39</v>
      </c>
    </row>
    <row r="5" spans="2:4" x14ac:dyDescent="0.2">
      <c r="B5" s="174" t="s">
        <v>40</v>
      </c>
      <c r="C5" s="29" t="s">
        <v>41</v>
      </c>
      <c r="D5" s="27" t="s">
        <v>42</v>
      </c>
    </row>
    <row r="6" spans="2:4" x14ac:dyDescent="0.2">
      <c r="B6" s="174"/>
      <c r="C6" s="29" t="s">
        <v>43</v>
      </c>
      <c r="D6" s="30">
        <v>0.25</v>
      </c>
    </row>
    <row r="7" spans="2:4" x14ac:dyDescent="0.2">
      <c r="B7" s="171" t="s">
        <v>44</v>
      </c>
      <c r="C7" s="172"/>
      <c r="D7" s="30">
        <v>0.05</v>
      </c>
    </row>
    <row r="8" spans="2:4" x14ac:dyDescent="0.2">
      <c r="B8" s="171" t="s">
        <v>45</v>
      </c>
      <c r="C8" s="172"/>
      <c r="D8" s="30">
        <v>0.02</v>
      </c>
    </row>
    <row r="9" spans="2:4" ht="37.5" x14ac:dyDescent="0.2">
      <c r="B9" s="28" t="s">
        <v>46</v>
      </c>
      <c r="C9" s="29"/>
      <c r="D9" s="31" t="s">
        <v>47</v>
      </c>
    </row>
    <row r="10" spans="2:4" x14ac:dyDescent="0.2">
      <c r="B10" s="171" t="s">
        <v>48</v>
      </c>
      <c r="C10" s="172"/>
      <c r="D10" s="30">
        <v>0.1</v>
      </c>
    </row>
    <row r="11" spans="2:4" x14ac:dyDescent="0.2">
      <c r="B11" s="171" t="s">
        <v>15</v>
      </c>
      <c r="C11" s="172"/>
      <c r="D11" s="27" t="s">
        <v>42</v>
      </c>
    </row>
    <row r="12" spans="2:4" x14ac:dyDescent="0.2">
      <c r="B12" s="171" t="s">
        <v>49</v>
      </c>
      <c r="C12" s="172"/>
      <c r="D12" s="30">
        <v>0.25</v>
      </c>
    </row>
    <row r="13" spans="2:4" x14ac:dyDescent="0.2">
      <c r="B13" s="174" t="s">
        <v>50</v>
      </c>
      <c r="C13" s="29" t="s">
        <v>51</v>
      </c>
      <c r="D13" s="27" t="s">
        <v>52</v>
      </c>
    </row>
    <row r="14" spans="2:4" x14ac:dyDescent="0.2">
      <c r="B14" s="174"/>
      <c r="C14" s="32" t="s">
        <v>53</v>
      </c>
      <c r="D14" s="26" t="s">
        <v>54</v>
      </c>
    </row>
    <row r="15" spans="2:4" x14ac:dyDescent="0.2">
      <c r="B15" s="174" t="s">
        <v>55</v>
      </c>
      <c r="C15" s="32" t="s">
        <v>41</v>
      </c>
      <c r="D15" s="26" t="s">
        <v>42</v>
      </c>
    </row>
    <row r="16" spans="2:4" ht="23.25" thickBot="1" x14ac:dyDescent="0.25">
      <c r="B16" s="175"/>
      <c r="C16" s="34" t="s">
        <v>43</v>
      </c>
      <c r="D16" s="35">
        <v>0.25</v>
      </c>
    </row>
  </sheetData>
  <mergeCells count="11">
    <mergeCell ref="B10:C10"/>
    <mergeCell ref="B11:C11"/>
    <mergeCell ref="B12:C12"/>
    <mergeCell ref="B13:B14"/>
    <mergeCell ref="B15:B16"/>
    <mergeCell ref="B8:C8"/>
    <mergeCell ref="B2:D2"/>
    <mergeCell ref="B3:C3"/>
    <mergeCell ref="B4:C4"/>
    <mergeCell ref="B5:B6"/>
    <mergeCell ref="B7:C7"/>
  </mergeCells>
  <hyperlinks>
    <hyperlink ref="B1" location="فهرست!A1" display="فهرست" xr:uid="{A061C1DA-181D-41C3-8E97-BD74900E470B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AA2E2-3168-4456-ACFE-4DC0BB736C1C}">
  <sheetPr codeName="Sheet3">
    <tabColor theme="8" tint="0.39997558519241921"/>
  </sheetPr>
  <dimension ref="B1:D9"/>
  <sheetViews>
    <sheetView showGridLines="0" rightToLeft="1" workbookViewId="0">
      <selection activeCell="H7" sqref="H7"/>
    </sheetView>
  </sheetViews>
  <sheetFormatPr defaultColWidth="10.625" defaultRowHeight="22.5" x14ac:dyDescent="0.55000000000000004"/>
  <cols>
    <col min="1" max="1" width="5.625" style="25" customWidth="1"/>
    <col min="2" max="2" width="31.375" style="25" customWidth="1"/>
    <col min="3" max="3" width="23.875" style="25" customWidth="1"/>
    <col min="4" max="4" width="36.25" style="25" customWidth="1"/>
    <col min="5" max="16384" width="10.625" style="25"/>
  </cols>
  <sheetData>
    <row r="1" spans="2:4" ht="23.25" thickBot="1" x14ac:dyDescent="0.6">
      <c r="B1" s="85" t="s">
        <v>246</v>
      </c>
    </row>
    <row r="2" spans="2:4" ht="54" customHeight="1" x14ac:dyDescent="0.55000000000000004">
      <c r="B2" s="176" t="s">
        <v>209</v>
      </c>
      <c r="C2" s="177"/>
      <c r="D2" s="178"/>
    </row>
    <row r="3" spans="2:4" x14ac:dyDescent="0.55000000000000004">
      <c r="B3" s="90" t="s">
        <v>210</v>
      </c>
      <c r="C3" s="87" t="s">
        <v>211</v>
      </c>
      <c r="D3" s="91" t="s">
        <v>248</v>
      </c>
    </row>
    <row r="4" spans="2:4" x14ac:dyDescent="0.55000000000000004">
      <c r="B4" s="92">
        <v>0</v>
      </c>
      <c r="C4" s="88">
        <v>2000000000</v>
      </c>
      <c r="D4" s="93">
        <v>0.15</v>
      </c>
    </row>
    <row r="5" spans="2:4" x14ac:dyDescent="0.55000000000000004">
      <c r="B5" s="94">
        <v>2000000001</v>
      </c>
      <c r="C5" s="89">
        <v>4000000000</v>
      </c>
      <c r="D5" s="95">
        <v>0.2</v>
      </c>
    </row>
    <row r="6" spans="2:4" x14ac:dyDescent="0.55000000000000004">
      <c r="B6" s="92">
        <v>4000000001</v>
      </c>
      <c r="C6" s="88" t="s">
        <v>217</v>
      </c>
      <c r="D6" s="93">
        <v>0.25</v>
      </c>
    </row>
    <row r="7" spans="2:4" x14ac:dyDescent="0.55000000000000004">
      <c r="B7" s="179" t="s">
        <v>247</v>
      </c>
      <c r="C7" s="180"/>
      <c r="D7" s="181"/>
    </row>
    <row r="8" spans="2:4" ht="69" customHeight="1" thickBot="1" x14ac:dyDescent="0.6">
      <c r="B8" s="182"/>
      <c r="C8" s="183"/>
      <c r="D8" s="184"/>
    </row>
    <row r="9" spans="2:4" x14ac:dyDescent="0.55000000000000004">
      <c r="B9" s="86"/>
      <c r="C9" s="86"/>
      <c r="D9" s="86"/>
    </row>
  </sheetData>
  <mergeCells count="2">
    <mergeCell ref="B2:D2"/>
    <mergeCell ref="B7:D8"/>
  </mergeCells>
  <hyperlinks>
    <hyperlink ref="B1" location="فهرست!A1" display="فهرست" xr:uid="{21AB20C3-6519-45AA-A6F3-D84C91751894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5A8F-7D97-4135-A38C-77024B188809}">
  <sheetPr codeName="Sheet13">
    <tabColor theme="8" tint="0.39997558519241921"/>
  </sheetPr>
  <dimension ref="B1:H8"/>
  <sheetViews>
    <sheetView showGridLines="0" rightToLeft="1" workbookViewId="0">
      <selection activeCell="H7" sqref="H7"/>
    </sheetView>
  </sheetViews>
  <sheetFormatPr defaultColWidth="10.625" defaultRowHeight="22.5" x14ac:dyDescent="0.55000000000000004"/>
  <cols>
    <col min="1" max="1" width="5.625" style="25" customWidth="1"/>
    <col min="2" max="3" width="10.625" style="25"/>
    <col min="4" max="4" width="12.5" style="25" bestFit="1" customWidth="1"/>
    <col min="5" max="16384" width="10.625" style="25"/>
  </cols>
  <sheetData>
    <row r="1" spans="2:8" ht="23.25" thickBot="1" x14ac:dyDescent="0.6">
      <c r="B1" s="85" t="s">
        <v>246</v>
      </c>
    </row>
    <row r="2" spans="2:8" ht="54" customHeight="1" x14ac:dyDescent="0.55000000000000004">
      <c r="B2" s="185" t="s">
        <v>209</v>
      </c>
      <c r="C2" s="186"/>
      <c r="D2" s="186"/>
      <c r="E2" s="186"/>
      <c r="F2" s="186"/>
      <c r="G2" s="186"/>
      <c r="H2" s="187"/>
    </row>
    <row r="3" spans="2:8" x14ac:dyDescent="0.55000000000000004">
      <c r="B3" s="10" t="s">
        <v>210</v>
      </c>
      <c r="C3" s="11" t="s">
        <v>211</v>
      </c>
      <c r="D3" s="11" t="s">
        <v>212</v>
      </c>
      <c r="E3" s="11" t="s">
        <v>213</v>
      </c>
      <c r="F3" s="11" t="s">
        <v>214</v>
      </c>
      <c r="G3" s="11" t="s">
        <v>215</v>
      </c>
      <c r="H3" s="12" t="s">
        <v>216</v>
      </c>
    </row>
    <row r="4" spans="2:8" x14ac:dyDescent="0.55000000000000004">
      <c r="B4" s="13">
        <v>0</v>
      </c>
      <c r="C4" s="14">
        <v>1440000000</v>
      </c>
      <c r="D4" s="14">
        <v>0</v>
      </c>
      <c r="E4" s="14">
        <f>C4/12</f>
        <v>120000000</v>
      </c>
      <c r="F4" s="15">
        <v>0</v>
      </c>
      <c r="G4" s="14">
        <v>0</v>
      </c>
      <c r="H4" s="16">
        <f>G4/12</f>
        <v>0</v>
      </c>
    </row>
    <row r="5" spans="2:8" x14ac:dyDescent="0.55000000000000004">
      <c r="B5" s="17">
        <f>C4</f>
        <v>1440000000</v>
      </c>
      <c r="C5" s="18">
        <v>1980000000</v>
      </c>
      <c r="D5" s="18">
        <f>(C5-B5)</f>
        <v>540000000</v>
      </c>
      <c r="E5" s="18">
        <f t="shared" ref="E5:E7" si="0">C5/12</f>
        <v>165000000</v>
      </c>
      <c r="F5" s="19">
        <v>0.1</v>
      </c>
      <c r="G5" s="18">
        <f>D5*F5</f>
        <v>54000000</v>
      </c>
      <c r="H5" s="20">
        <f>G5/12</f>
        <v>4500000</v>
      </c>
    </row>
    <row r="6" spans="2:8" x14ac:dyDescent="0.55000000000000004">
      <c r="B6" s="13">
        <f>C5</f>
        <v>1980000000</v>
      </c>
      <c r="C6" s="14">
        <v>3240000000</v>
      </c>
      <c r="D6" s="14">
        <f>(C6-B6)</f>
        <v>1260000000</v>
      </c>
      <c r="E6" s="14">
        <f t="shared" si="0"/>
        <v>270000000</v>
      </c>
      <c r="F6" s="15">
        <v>0.15</v>
      </c>
      <c r="G6" s="14">
        <f>(D6*F6)+G5</f>
        <v>243000000</v>
      </c>
      <c r="H6" s="16">
        <f>G6/12</f>
        <v>20250000</v>
      </c>
    </row>
    <row r="7" spans="2:8" x14ac:dyDescent="0.55000000000000004">
      <c r="B7" s="17">
        <f>C6</f>
        <v>3240000000</v>
      </c>
      <c r="C7" s="18">
        <v>4800000000</v>
      </c>
      <c r="D7" s="18">
        <f>(C7-B7)</f>
        <v>1560000000</v>
      </c>
      <c r="E7" s="18">
        <f t="shared" si="0"/>
        <v>400000000</v>
      </c>
      <c r="F7" s="19">
        <v>0.2</v>
      </c>
      <c r="G7" s="18">
        <f>(D7*F7)+G6+G5</f>
        <v>609000000</v>
      </c>
      <c r="H7" s="20">
        <f>G7/12</f>
        <v>50750000</v>
      </c>
    </row>
    <row r="8" spans="2:8" ht="23.25" thickBot="1" x14ac:dyDescent="0.6">
      <c r="B8" s="21">
        <f>C7</f>
        <v>4800000000</v>
      </c>
      <c r="C8" s="22" t="s">
        <v>217</v>
      </c>
      <c r="D8" s="22"/>
      <c r="E8" s="22"/>
      <c r="F8" s="23">
        <v>0.3</v>
      </c>
      <c r="G8" s="22"/>
      <c r="H8" s="24"/>
    </row>
  </sheetData>
  <mergeCells count="1">
    <mergeCell ref="B2:H2"/>
  </mergeCells>
  <hyperlinks>
    <hyperlink ref="B1" location="فهرست!A1" display="فهرست" xr:uid="{BE8F417E-0BF3-418A-9B76-9FE895EDE0D2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CC4E4-6F57-4DA7-A845-F22D51E488FB}">
  <sheetPr codeName="Sheet16">
    <tabColor theme="8" tint="0.39997558519241921"/>
  </sheetPr>
  <dimension ref="B2:M83"/>
  <sheetViews>
    <sheetView showGridLines="0" rightToLeft="1" workbookViewId="0">
      <selection activeCell="H7" sqref="H7"/>
    </sheetView>
  </sheetViews>
  <sheetFormatPr defaultRowHeight="14.25" x14ac:dyDescent="0.2"/>
  <cols>
    <col min="2" max="2" width="14.875" customWidth="1"/>
    <col min="3" max="3" width="24.375" customWidth="1"/>
    <col min="4" max="4" width="24.625" customWidth="1"/>
    <col min="5" max="5" width="27.875" customWidth="1"/>
    <col min="7" max="7" width="21.375" customWidth="1"/>
    <col min="8" max="8" width="12.75" customWidth="1"/>
    <col min="9" max="9" width="12.5" bestFit="1" customWidth="1"/>
    <col min="10" max="10" width="15" customWidth="1"/>
    <col min="11" max="11" width="15.25" customWidth="1"/>
    <col min="12" max="12" width="9.5" bestFit="1" customWidth="1"/>
    <col min="13" max="13" width="12.75" customWidth="1"/>
  </cols>
  <sheetData>
    <row r="2" spans="2:13" ht="15" thickBot="1" x14ac:dyDescent="0.25"/>
    <row r="3" spans="2:13" ht="52.5" customHeight="1" thickTop="1" thickBot="1" x14ac:dyDescent="0.25">
      <c r="B3" s="188" t="s">
        <v>250</v>
      </c>
      <c r="C3" s="189"/>
      <c r="D3" s="189"/>
      <c r="E3" s="190"/>
      <c r="G3" s="191" t="s">
        <v>250</v>
      </c>
      <c r="H3" s="192"/>
      <c r="I3" s="192"/>
      <c r="J3" s="192"/>
      <c r="K3" s="193"/>
      <c r="L3" s="132"/>
      <c r="M3" s="132"/>
    </row>
    <row r="4" spans="2:13" ht="19.5" thickTop="1" x14ac:dyDescent="0.25">
      <c r="B4" s="96" t="s">
        <v>251</v>
      </c>
      <c r="C4" s="97" t="s">
        <v>252</v>
      </c>
      <c r="D4" s="98" t="s">
        <v>57</v>
      </c>
      <c r="E4" s="99" t="s">
        <v>253</v>
      </c>
      <c r="G4" s="133" t="s">
        <v>483</v>
      </c>
      <c r="H4" s="134" t="s">
        <v>484</v>
      </c>
      <c r="I4" s="135"/>
      <c r="J4" s="134" t="s">
        <v>485</v>
      </c>
      <c r="K4" s="136"/>
      <c r="L4" s="132"/>
      <c r="M4" s="132"/>
    </row>
    <row r="5" spans="2:13" ht="18.75" x14ac:dyDescent="0.2">
      <c r="B5" s="100">
        <v>1</v>
      </c>
      <c r="C5" s="101" t="s">
        <v>254</v>
      </c>
      <c r="D5" s="102" t="s">
        <v>255</v>
      </c>
      <c r="E5" s="103" t="s">
        <v>255</v>
      </c>
      <c r="G5" s="137" t="s">
        <v>36</v>
      </c>
      <c r="H5" s="138" t="s">
        <v>486</v>
      </c>
      <c r="I5" s="138" t="s">
        <v>487</v>
      </c>
      <c r="J5" s="138" t="s">
        <v>486</v>
      </c>
      <c r="K5" s="139" t="s">
        <v>487</v>
      </c>
      <c r="L5" s="132"/>
      <c r="M5" s="132"/>
    </row>
    <row r="6" spans="2:13" ht="18.75" x14ac:dyDescent="0.2">
      <c r="B6" s="104">
        <v>2</v>
      </c>
      <c r="C6" s="105" t="s">
        <v>256</v>
      </c>
      <c r="D6" s="106" t="s">
        <v>255</v>
      </c>
      <c r="E6" s="107" t="s">
        <v>255</v>
      </c>
      <c r="G6" s="140" t="s">
        <v>488</v>
      </c>
      <c r="H6" s="141">
        <v>325884</v>
      </c>
      <c r="I6" s="141">
        <v>325884</v>
      </c>
      <c r="J6" s="141">
        <v>325884</v>
      </c>
      <c r="K6" s="142">
        <v>325884</v>
      </c>
      <c r="L6" s="132"/>
      <c r="M6" s="132"/>
    </row>
    <row r="7" spans="2:13" ht="18.75" x14ac:dyDescent="0.2">
      <c r="B7" s="100">
        <v>3</v>
      </c>
      <c r="C7" s="101" t="s">
        <v>257</v>
      </c>
      <c r="D7" s="102" t="s">
        <v>255</v>
      </c>
      <c r="E7" s="103" t="s">
        <v>255</v>
      </c>
      <c r="G7" s="140" t="s">
        <v>489</v>
      </c>
      <c r="H7" s="141">
        <v>2388728</v>
      </c>
      <c r="I7" s="141">
        <v>2388728</v>
      </c>
      <c r="J7" s="141">
        <v>2388728</v>
      </c>
      <c r="K7" s="142">
        <v>2388728</v>
      </c>
      <c r="L7" s="132"/>
      <c r="M7" s="132"/>
    </row>
    <row r="8" spans="2:13" ht="18.75" x14ac:dyDescent="0.2">
      <c r="B8" s="104">
        <v>4</v>
      </c>
      <c r="C8" s="105" t="s">
        <v>258</v>
      </c>
      <c r="D8" s="106" t="s">
        <v>255</v>
      </c>
      <c r="E8" s="107" t="s">
        <v>255</v>
      </c>
      <c r="G8" s="140" t="s">
        <v>490</v>
      </c>
      <c r="H8" s="141">
        <f>H7*30</f>
        <v>71661840</v>
      </c>
      <c r="I8" s="141">
        <f>I7*31</f>
        <v>74050568</v>
      </c>
      <c r="J8" s="141">
        <f>J7*30</f>
        <v>71661840</v>
      </c>
      <c r="K8" s="142">
        <f>K7*31</f>
        <v>74050568</v>
      </c>
      <c r="L8" s="132"/>
      <c r="M8" s="132"/>
    </row>
    <row r="9" spans="2:13" ht="18.75" x14ac:dyDescent="0.2">
      <c r="B9" s="100">
        <v>5</v>
      </c>
      <c r="C9" s="101" t="s">
        <v>259</v>
      </c>
      <c r="D9" s="102" t="s">
        <v>255</v>
      </c>
      <c r="E9" s="103" t="s">
        <v>255</v>
      </c>
      <c r="G9" s="140" t="s">
        <v>491</v>
      </c>
      <c r="H9" s="141">
        <v>14000000</v>
      </c>
      <c r="I9" s="141">
        <v>14000000</v>
      </c>
      <c r="J9" s="141">
        <v>14000000</v>
      </c>
      <c r="K9" s="142">
        <v>14000000</v>
      </c>
      <c r="L9" s="132"/>
      <c r="M9" s="132"/>
    </row>
    <row r="10" spans="2:13" ht="18.75" x14ac:dyDescent="0.2">
      <c r="B10" s="104">
        <v>6</v>
      </c>
      <c r="C10" s="105" t="s">
        <v>260</v>
      </c>
      <c r="D10" s="106" t="s">
        <v>255</v>
      </c>
      <c r="E10" s="107" t="s">
        <v>255</v>
      </c>
      <c r="G10" s="140" t="s">
        <v>303</v>
      </c>
      <c r="H10" s="141">
        <v>9000000</v>
      </c>
      <c r="I10" s="141">
        <v>9000000</v>
      </c>
      <c r="J10" s="141">
        <v>9000000</v>
      </c>
      <c r="K10" s="142">
        <v>9000000</v>
      </c>
      <c r="L10" s="132"/>
      <c r="M10" s="132"/>
    </row>
    <row r="11" spans="2:13" ht="18.75" x14ac:dyDescent="0.2">
      <c r="B11" s="100">
        <v>7</v>
      </c>
      <c r="C11" s="101" t="s">
        <v>261</v>
      </c>
      <c r="D11" s="102" t="s">
        <v>255</v>
      </c>
      <c r="E11" s="103" t="s">
        <v>255</v>
      </c>
      <c r="G11" s="140" t="s">
        <v>492</v>
      </c>
      <c r="H11" s="141">
        <v>0</v>
      </c>
      <c r="I11" s="141">
        <v>0</v>
      </c>
      <c r="J11" s="141">
        <v>2100000</v>
      </c>
      <c r="K11" s="142">
        <v>2170000</v>
      </c>
      <c r="L11" s="132"/>
      <c r="M11" s="132"/>
    </row>
    <row r="12" spans="2:13" ht="18.75" x14ac:dyDescent="0.2">
      <c r="B12" s="104">
        <v>8</v>
      </c>
      <c r="C12" s="105" t="s">
        <v>262</v>
      </c>
      <c r="D12" s="106" t="s">
        <v>255</v>
      </c>
      <c r="E12" s="107" t="s">
        <v>255</v>
      </c>
      <c r="G12" s="140" t="s">
        <v>493</v>
      </c>
      <c r="H12" s="141">
        <f>H8*0.1</f>
        <v>7166184</v>
      </c>
      <c r="I12" s="141">
        <f>H12</f>
        <v>7166184</v>
      </c>
      <c r="J12" s="141">
        <f>J8*0.1</f>
        <v>7166184</v>
      </c>
      <c r="K12" s="142">
        <f>J12</f>
        <v>7166184</v>
      </c>
      <c r="L12" s="132"/>
      <c r="M12" s="132"/>
    </row>
    <row r="13" spans="2:13" ht="18.75" x14ac:dyDescent="0.2">
      <c r="B13" s="100">
        <v>9</v>
      </c>
      <c r="C13" s="101" t="s">
        <v>263</v>
      </c>
      <c r="D13" s="102" t="s">
        <v>255</v>
      </c>
      <c r="E13" s="103" t="s">
        <v>255</v>
      </c>
      <c r="G13" s="140" t="s">
        <v>494</v>
      </c>
      <c r="H13" s="141">
        <v>5000000</v>
      </c>
      <c r="I13" s="141">
        <v>5000000</v>
      </c>
      <c r="J13" s="141">
        <v>5000000</v>
      </c>
      <c r="K13" s="142">
        <v>5000000</v>
      </c>
      <c r="L13" s="132"/>
      <c r="M13" s="132"/>
    </row>
    <row r="14" spans="2:13" ht="18.75" x14ac:dyDescent="0.2">
      <c r="B14" s="104">
        <v>10</v>
      </c>
      <c r="C14" s="105" t="s">
        <v>264</v>
      </c>
      <c r="D14" s="106" t="s">
        <v>255</v>
      </c>
      <c r="E14" s="107" t="s">
        <v>255</v>
      </c>
      <c r="G14" s="140" t="s">
        <v>495</v>
      </c>
      <c r="H14" s="141">
        <v>6976329</v>
      </c>
      <c r="I14" s="141">
        <v>7143540</v>
      </c>
      <c r="J14" s="141">
        <v>7123329</v>
      </c>
      <c r="K14" s="142">
        <v>7295440</v>
      </c>
      <c r="L14" s="132"/>
      <c r="M14" s="132"/>
    </row>
    <row r="15" spans="2:13" ht="18.75" x14ac:dyDescent="0.2">
      <c r="B15" s="100">
        <v>11</v>
      </c>
      <c r="C15" s="101" t="s">
        <v>265</v>
      </c>
      <c r="D15" s="102" t="s">
        <v>255</v>
      </c>
      <c r="E15" s="103" t="s">
        <v>255</v>
      </c>
      <c r="G15" s="143" t="s">
        <v>496</v>
      </c>
      <c r="H15" s="144">
        <v>87685511</v>
      </c>
      <c r="I15" s="144">
        <v>89907028</v>
      </c>
      <c r="J15" s="144">
        <v>89638511</v>
      </c>
      <c r="K15" s="145">
        <v>91925128</v>
      </c>
      <c r="L15" s="132"/>
      <c r="M15" s="132"/>
    </row>
    <row r="16" spans="2:13" ht="18.75" x14ac:dyDescent="0.2">
      <c r="B16" s="104">
        <v>12</v>
      </c>
      <c r="C16" s="105" t="s">
        <v>266</v>
      </c>
      <c r="D16" s="106" t="s">
        <v>255</v>
      </c>
      <c r="E16" s="107" t="s">
        <v>255</v>
      </c>
      <c r="G16" s="143" t="s">
        <v>497</v>
      </c>
      <c r="H16" s="144">
        <v>92685511</v>
      </c>
      <c r="I16" s="144">
        <v>94907028</v>
      </c>
      <c r="J16" s="144">
        <v>94638511</v>
      </c>
      <c r="K16" s="145">
        <v>96925128</v>
      </c>
      <c r="L16" s="132"/>
      <c r="M16" s="132"/>
    </row>
    <row r="17" spans="2:13" ht="18.75" x14ac:dyDescent="0.2">
      <c r="B17" s="100">
        <v>13</v>
      </c>
      <c r="C17" s="101" t="s">
        <v>267</v>
      </c>
      <c r="D17" s="102" t="s">
        <v>255</v>
      </c>
      <c r="E17" s="103" t="s">
        <v>255</v>
      </c>
      <c r="G17" s="143" t="s">
        <v>498</v>
      </c>
      <c r="H17" s="144">
        <v>99851695</v>
      </c>
      <c r="I17" s="144">
        <v>102073212</v>
      </c>
      <c r="J17" s="144">
        <v>101804695</v>
      </c>
      <c r="K17" s="145">
        <v>104091312</v>
      </c>
      <c r="L17" s="132"/>
      <c r="M17" s="132"/>
    </row>
    <row r="18" spans="2:13" ht="18.75" x14ac:dyDescent="0.2">
      <c r="B18" s="104">
        <v>14</v>
      </c>
      <c r="C18" s="105" t="s">
        <v>268</v>
      </c>
      <c r="D18" s="106" t="s">
        <v>255</v>
      </c>
      <c r="E18" s="107" t="s">
        <v>255</v>
      </c>
      <c r="G18" s="143" t="s">
        <v>499</v>
      </c>
      <c r="H18" s="144">
        <v>107017879</v>
      </c>
      <c r="I18" s="144">
        <v>109239396</v>
      </c>
      <c r="J18" s="144">
        <v>108970879</v>
      </c>
      <c r="K18" s="145">
        <v>111257496</v>
      </c>
      <c r="L18" s="132"/>
      <c r="M18" s="132"/>
    </row>
    <row r="19" spans="2:13" ht="18.75" x14ac:dyDescent="0.2">
      <c r="B19" s="100">
        <v>15</v>
      </c>
      <c r="C19" s="101" t="s">
        <v>269</v>
      </c>
      <c r="D19" s="102" t="s">
        <v>255</v>
      </c>
      <c r="E19" s="103" t="s">
        <v>255</v>
      </c>
      <c r="G19" s="140" t="s">
        <v>500</v>
      </c>
      <c r="H19" s="141">
        <f>H6*1.4</f>
        <v>456237.6</v>
      </c>
      <c r="I19" s="141">
        <f t="shared" ref="I19:K19" si="0">I6*1.4</f>
        <v>456237.6</v>
      </c>
      <c r="J19" s="141">
        <f t="shared" si="0"/>
        <v>456237.6</v>
      </c>
      <c r="K19" s="142">
        <f t="shared" si="0"/>
        <v>456237.6</v>
      </c>
      <c r="L19" s="132"/>
      <c r="M19" s="132"/>
    </row>
    <row r="20" spans="2:13" ht="18.75" x14ac:dyDescent="0.2">
      <c r="B20" s="104">
        <v>16</v>
      </c>
      <c r="C20" s="105" t="s">
        <v>270</v>
      </c>
      <c r="D20" s="106" t="s">
        <v>255</v>
      </c>
      <c r="E20" s="107" t="s">
        <v>255</v>
      </c>
      <c r="G20" s="140" t="s">
        <v>501</v>
      </c>
      <c r="H20" s="141">
        <f>H8*0.1</f>
        <v>7166184</v>
      </c>
      <c r="I20" s="141">
        <v>7405057</v>
      </c>
      <c r="J20" s="141">
        <v>7376184</v>
      </c>
      <c r="K20" s="142">
        <v>7622057</v>
      </c>
      <c r="L20" s="132"/>
      <c r="M20" s="132"/>
    </row>
    <row r="21" spans="2:13" ht="18.75" x14ac:dyDescent="0.2">
      <c r="B21" s="100">
        <v>17</v>
      </c>
      <c r="C21" s="101" t="s">
        <v>271</v>
      </c>
      <c r="D21" s="102" t="s">
        <v>255</v>
      </c>
      <c r="E21" s="103" t="s">
        <v>255</v>
      </c>
      <c r="G21" s="140" t="s">
        <v>502</v>
      </c>
      <c r="H21" s="141">
        <f>H8*0.15</f>
        <v>10749276</v>
      </c>
      <c r="I21" s="141">
        <f>I8*0.15</f>
        <v>11107585.199999999</v>
      </c>
      <c r="J21" s="141">
        <f>(J8+J11)*0.15</f>
        <v>11064276</v>
      </c>
      <c r="K21" s="142">
        <f>(K8+K11)*0.15</f>
        <v>11433085.199999999</v>
      </c>
      <c r="L21" s="132"/>
      <c r="M21" s="132"/>
    </row>
    <row r="22" spans="2:13" ht="18.75" x14ac:dyDescent="0.2">
      <c r="B22" s="104">
        <v>18</v>
      </c>
      <c r="C22" s="105" t="s">
        <v>272</v>
      </c>
      <c r="D22" s="106" t="s">
        <v>255</v>
      </c>
      <c r="E22" s="107" t="s">
        <v>255</v>
      </c>
      <c r="G22" s="140" t="s">
        <v>503</v>
      </c>
      <c r="H22" s="141">
        <f>H8*0.225</f>
        <v>16123914</v>
      </c>
      <c r="I22" s="141">
        <f>I8*0.225</f>
        <v>16661377.800000001</v>
      </c>
      <c r="J22" s="141">
        <f>(J8+J11)*0.225</f>
        <v>16596414</v>
      </c>
      <c r="K22" s="142">
        <f>(K8+K11)*0.225</f>
        <v>17149627.800000001</v>
      </c>
      <c r="L22" s="132"/>
      <c r="M22" s="132"/>
    </row>
    <row r="23" spans="2:13" ht="18" x14ac:dyDescent="0.2">
      <c r="B23" s="100">
        <v>19</v>
      </c>
      <c r="C23" s="101" t="s">
        <v>273</v>
      </c>
      <c r="D23" s="102" t="s">
        <v>255</v>
      </c>
      <c r="E23" s="103" t="s">
        <v>255</v>
      </c>
      <c r="G23" s="194" t="s">
        <v>504</v>
      </c>
      <c r="H23" s="195"/>
      <c r="I23" s="195"/>
      <c r="J23" s="195"/>
      <c r="K23" s="196"/>
      <c r="L23" s="132"/>
      <c r="M23" s="132"/>
    </row>
    <row r="24" spans="2:13" ht="18.75" thickBot="1" x14ac:dyDescent="0.25">
      <c r="B24" s="104">
        <v>20</v>
      </c>
      <c r="C24" s="105" t="s">
        <v>274</v>
      </c>
      <c r="D24" s="106" t="s">
        <v>255</v>
      </c>
      <c r="E24" s="107" t="s">
        <v>255</v>
      </c>
      <c r="G24" s="197" t="s">
        <v>505</v>
      </c>
      <c r="H24" s="198"/>
      <c r="I24" s="198"/>
      <c r="J24" s="198"/>
      <c r="K24" s="199"/>
      <c r="L24" s="132"/>
      <c r="M24" s="132"/>
    </row>
    <row r="25" spans="2:13" ht="19.5" thickTop="1" thickBot="1" x14ac:dyDescent="0.25">
      <c r="B25" s="100">
        <v>21</v>
      </c>
      <c r="C25" s="101" t="s">
        <v>275</v>
      </c>
      <c r="D25" s="102" t="s">
        <v>255</v>
      </c>
      <c r="E25" s="103" t="s">
        <v>255</v>
      </c>
      <c r="G25" s="132"/>
      <c r="H25" s="132"/>
      <c r="I25" s="132"/>
      <c r="J25" s="132"/>
      <c r="K25" s="132"/>
      <c r="L25" s="132"/>
      <c r="M25" s="132"/>
    </row>
    <row r="26" spans="2:13" ht="18" x14ac:dyDescent="0.2">
      <c r="B26" s="104">
        <v>22</v>
      </c>
      <c r="C26" s="105" t="s">
        <v>276</v>
      </c>
      <c r="D26" s="106" t="s">
        <v>255</v>
      </c>
      <c r="E26" s="107" t="s">
        <v>255</v>
      </c>
      <c r="G26" s="200" t="s">
        <v>209</v>
      </c>
      <c r="H26" s="201"/>
      <c r="I26" s="201"/>
      <c r="J26" s="201"/>
      <c r="K26" s="201"/>
      <c r="L26" s="201"/>
      <c r="M26" s="202"/>
    </row>
    <row r="27" spans="2:13" ht="18" x14ac:dyDescent="0.2">
      <c r="B27" s="100">
        <v>23</v>
      </c>
      <c r="C27" s="101" t="s">
        <v>277</v>
      </c>
      <c r="D27" s="102" t="s">
        <v>255</v>
      </c>
      <c r="E27" s="103" t="s">
        <v>255</v>
      </c>
      <c r="G27" s="10" t="s">
        <v>210</v>
      </c>
      <c r="H27" s="11" t="s">
        <v>211</v>
      </c>
      <c r="I27" s="11" t="s">
        <v>212</v>
      </c>
      <c r="J27" s="11" t="s">
        <v>213</v>
      </c>
      <c r="K27" s="11" t="s">
        <v>214</v>
      </c>
      <c r="L27" s="11" t="s">
        <v>215</v>
      </c>
      <c r="M27" s="12" t="s">
        <v>216</v>
      </c>
    </row>
    <row r="28" spans="2:13" ht="18" x14ac:dyDescent="0.2">
      <c r="B28" s="104">
        <v>24</v>
      </c>
      <c r="C28" s="105" t="s">
        <v>278</v>
      </c>
      <c r="D28" s="106" t="s">
        <v>255</v>
      </c>
      <c r="E28" s="107" t="s">
        <v>255</v>
      </c>
      <c r="G28" s="13">
        <v>0</v>
      </c>
      <c r="H28" s="14">
        <v>1440000000</v>
      </c>
      <c r="I28" s="14">
        <v>0</v>
      </c>
      <c r="J28" s="14">
        <f>H28/12</f>
        <v>120000000</v>
      </c>
      <c r="K28" s="15">
        <v>0</v>
      </c>
      <c r="L28" s="14">
        <v>0</v>
      </c>
      <c r="M28" s="16">
        <f>L28/12</f>
        <v>0</v>
      </c>
    </row>
    <row r="29" spans="2:13" ht="18" x14ac:dyDescent="0.2">
      <c r="B29" s="100">
        <v>25</v>
      </c>
      <c r="C29" s="101" t="s">
        <v>279</v>
      </c>
      <c r="D29" s="102" t="s">
        <v>255</v>
      </c>
      <c r="E29" s="103" t="s">
        <v>255</v>
      </c>
      <c r="G29" s="17">
        <f>H28</f>
        <v>1440000000</v>
      </c>
      <c r="H29" s="18">
        <v>1980000000</v>
      </c>
      <c r="I29" s="18">
        <f>(H29-G29)</f>
        <v>540000000</v>
      </c>
      <c r="J29" s="18">
        <f t="shared" ref="J29:J31" si="1">H29/12</f>
        <v>165000000</v>
      </c>
      <c r="K29" s="19">
        <v>0.1</v>
      </c>
      <c r="L29" s="18">
        <f>I29*K29</f>
        <v>54000000</v>
      </c>
      <c r="M29" s="20">
        <f>L29/12</f>
        <v>4500000</v>
      </c>
    </row>
    <row r="30" spans="2:13" ht="18" x14ac:dyDescent="0.2">
      <c r="B30" s="104">
        <v>26</v>
      </c>
      <c r="C30" s="105" t="s">
        <v>280</v>
      </c>
      <c r="D30" s="106" t="s">
        <v>255</v>
      </c>
      <c r="E30" s="107" t="s">
        <v>255</v>
      </c>
      <c r="G30" s="13">
        <f>H29</f>
        <v>1980000000</v>
      </c>
      <c r="H30" s="14">
        <v>3240000000</v>
      </c>
      <c r="I30" s="14">
        <f>(H30-G30)</f>
        <v>1260000000</v>
      </c>
      <c r="J30" s="14">
        <f t="shared" si="1"/>
        <v>270000000</v>
      </c>
      <c r="K30" s="15">
        <v>0.15</v>
      </c>
      <c r="L30" s="14">
        <f>(I30*K30)+L29</f>
        <v>243000000</v>
      </c>
      <c r="M30" s="16">
        <f>L30/12</f>
        <v>20250000</v>
      </c>
    </row>
    <row r="31" spans="2:13" ht="18" x14ac:dyDescent="0.2">
      <c r="B31" s="100">
        <v>27</v>
      </c>
      <c r="C31" s="101" t="s">
        <v>281</v>
      </c>
      <c r="D31" s="102" t="s">
        <v>255</v>
      </c>
      <c r="E31" s="103" t="s">
        <v>255</v>
      </c>
      <c r="G31" s="17">
        <f>H30</f>
        <v>3240000000</v>
      </c>
      <c r="H31" s="18">
        <v>4800000000</v>
      </c>
      <c r="I31" s="18">
        <f>(H31-G31)</f>
        <v>1560000000</v>
      </c>
      <c r="J31" s="18">
        <f t="shared" si="1"/>
        <v>400000000</v>
      </c>
      <c r="K31" s="19">
        <v>0.2</v>
      </c>
      <c r="L31" s="18">
        <f>(I31*K31)+L30+L29</f>
        <v>609000000</v>
      </c>
      <c r="M31" s="20">
        <f>L31/12</f>
        <v>50750000</v>
      </c>
    </row>
    <row r="32" spans="2:13" ht="18.75" thickBot="1" x14ac:dyDescent="0.25">
      <c r="B32" s="104">
        <v>28</v>
      </c>
      <c r="C32" s="105" t="s">
        <v>282</v>
      </c>
      <c r="D32" s="106" t="s">
        <v>255</v>
      </c>
      <c r="E32" s="107" t="s">
        <v>255</v>
      </c>
      <c r="G32" s="21">
        <f>H31</f>
        <v>4800000000</v>
      </c>
      <c r="H32" s="22" t="s">
        <v>217</v>
      </c>
      <c r="I32" s="22"/>
      <c r="J32" s="22"/>
      <c r="K32" s="23">
        <v>0.3</v>
      </c>
      <c r="L32" s="22"/>
      <c r="M32" s="24"/>
    </row>
    <row r="33" spans="2:13" ht="18" x14ac:dyDescent="0.2">
      <c r="B33" s="100">
        <v>29</v>
      </c>
      <c r="C33" s="101" t="s">
        <v>283</v>
      </c>
      <c r="D33" s="102" t="s">
        <v>255</v>
      </c>
      <c r="E33" s="103" t="s">
        <v>255</v>
      </c>
      <c r="G33" s="132"/>
      <c r="H33" s="132"/>
      <c r="I33" s="132"/>
      <c r="J33" s="132"/>
      <c r="K33" s="132"/>
      <c r="L33" s="132"/>
      <c r="M33" s="132"/>
    </row>
    <row r="34" spans="2:13" ht="18" x14ac:dyDescent="0.2">
      <c r="B34" s="104">
        <v>30</v>
      </c>
      <c r="C34" s="105" t="s">
        <v>284</v>
      </c>
      <c r="D34" s="106" t="s">
        <v>255</v>
      </c>
      <c r="E34" s="107" t="s">
        <v>255</v>
      </c>
    </row>
    <row r="35" spans="2:13" ht="18" x14ac:dyDescent="0.2">
      <c r="B35" s="100">
        <v>31</v>
      </c>
      <c r="C35" s="101" t="s">
        <v>285</v>
      </c>
      <c r="D35" s="102" t="s">
        <v>255</v>
      </c>
      <c r="E35" s="103" t="s">
        <v>255</v>
      </c>
    </row>
    <row r="36" spans="2:13" ht="18" x14ac:dyDescent="0.2">
      <c r="B36" s="104">
        <v>32</v>
      </c>
      <c r="C36" s="105" t="s">
        <v>286</v>
      </c>
      <c r="D36" s="106" t="s">
        <v>255</v>
      </c>
      <c r="E36" s="107" t="s">
        <v>255</v>
      </c>
    </row>
    <row r="37" spans="2:13" ht="18" x14ac:dyDescent="0.2">
      <c r="B37" s="100">
        <v>33</v>
      </c>
      <c r="C37" s="101" t="s">
        <v>287</v>
      </c>
      <c r="D37" s="102" t="s">
        <v>255</v>
      </c>
      <c r="E37" s="103" t="s">
        <v>255</v>
      </c>
    </row>
    <row r="38" spans="2:13" ht="18" x14ac:dyDescent="0.2">
      <c r="B38" s="104">
        <v>34</v>
      </c>
      <c r="C38" s="105" t="s">
        <v>288</v>
      </c>
      <c r="D38" s="106" t="s">
        <v>255</v>
      </c>
      <c r="E38" s="107" t="s">
        <v>255</v>
      </c>
    </row>
    <row r="39" spans="2:13" ht="18" x14ac:dyDescent="0.2">
      <c r="B39" s="100">
        <v>35</v>
      </c>
      <c r="C39" s="101" t="s">
        <v>289</v>
      </c>
      <c r="D39" s="102" t="s">
        <v>255</v>
      </c>
      <c r="E39" s="103" t="s">
        <v>255</v>
      </c>
    </row>
    <row r="40" spans="2:13" ht="18" x14ac:dyDescent="0.2">
      <c r="B40" s="104">
        <v>36</v>
      </c>
      <c r="C40" s="105" t="s">
        <v>290</v>
      </c>
      <c r="D40" s="106" t="s">
        <v>255</v>
      </c>
      <c r="E40" s="107" t="s">
        <v>255</v>
      </c>
    </row>
    <row r="41" spans="2:13" ht="18" x14ac:dyDescent="0.2">
      <c r="B41" s="100">
        <v>37</v>
      </c>
      <c r="C41" s="101" t="s">
        <v>291</v>
      </c>
      <c r="D41" s="102" t="s">
        <v>255</v>
      </c>
      <c r="E41" s="103" t="s">
        <v>255</v>
      </c>
    </row>
    <row r="42" spans="2:13" ht="18" x14ac:dyDescent="0.2">
      <c r="B42" s="104">
        <v>39</v>
      </c>
      <c r="C42" s="105" t="s">
        <v>292</v>
      </c>
      <c r="D42" s="106" t="s">
        <v>255</v>
      </c>
      <c r="E42" s="107" t="s">
        <v>255</v>
      </c>
    </row>
    <row r="43" spans="2:13" ht="18" x14ac:dyDescent="0.2">
      <c r="B43" s="100">
        <v>40</v>
      </c>
      <c r="C43" s="101" t="s">
        <v>293</v>
      </c>
      <c r="D43" s="102" t="s">
        <v>255</v>
      </c>
      <c r="E43" s="103" t="s">
        <v>255</v>
      </c>
    </row>
    <row r="44" spans="2:13" ht="18" x14ac:dyDescent="0.2">
      <c r="B44" s="104">
        <v>41</v>
      </c>
      <c r="C44" s="105" t="s">
        <v>294</v>
      </c>
      <c r="D44" s="106" t="s">
        <v>255</v>
      </c>
      <c r="E44" s="107" t="s">
        <v>255</v>
      </c>
    </row>
    <row r="45" spans="2:13" ht="18" x14ac:dyDescent="0.2">
      <c r="B45" s="100">
        <v>42</v>
      </c>
      <c r="C45" s="101" t="s">
        <v>295</v>
      </c>
      <c r="D45" s="102" t="s">
        <v>255</v>
      </c>
      <c r="E45" s="103" t="s">
        <v>255</v>
      </c>
    </row>
    <row r="46" spans="2:13" ht="18" x14ac:dyDescent="0.2">
      <c r="B46" s="104">
        <v>43</v>
      </c>
      <c r="C46" s="105" t="s">
        <v>259</v>
      </c>
      <c r="D46" s="106" t="s">
        <v>255</v>
      </c>
      <c r="E46" s="107" t="s">
        <v>255</v>
      </c>
    </row>
    <row r="47" spans="2:13" ht="18" x14ac:dyDescent="0.2">
      <c r="B47" s="100">
        <v>44</v>
      </c>
      <c r="C47" s="101" t="s">
        <v>296</v>
      </c>
      <c r="D47" s="102" t="s">
        <v>255</v>
      </c>
      <c r="E47" s="103" t="s">
        <v>255</v>
      </c>
    </row>
    <row r="48" spans="2:13" ht="18" x14ac:dyDescent="0.2">
      <c r="B48" s="104">
        <v>45</v>
      </c>
      <c r="C48" s="105" t="s">
        <v>297</v>
      </c>
      <c r="D48" s="106" t="s">
        <v>255</v>
      </c>
      <c r="E48" s="107" t="s">
        <v>255</v>
      </c>
    </row>
    <row r="49" spans="2:5" ht="18" x14ac:dyDescent="0.2">
      <c r="B49" s="100">
        <v>46</v>
      </c>
      <c r="C49" s="101" t="s">
        <v>298</v>
      </c>
      <c r="D49" s="102" t="s">
        <v>255</v>
      </c>
      <c r="E49" s="103" t="s">
        <v>255</v>
      </c>
    </row>
    <row r="50" spans="2:5" ht="18" x14ac:dyDescent="0.2">
      <c r="B50" s="104">
        <v>47</v>
      </c>
      <c r="C50" s="105" t="s">
        <v>299</v>
      </c>
      <c r="D50" s="106" t="s">
        <v>255</v>
      </c>
      <c r="E50" s="107" t="s">
        <v>255</v>
      </c>
    </row>
    <row r="51" spans="2:5" ht="18" x14ac:dyDescent="0.2">
      <c r="B51" s="100">
        <v>48</v>
      </c>
      <c r="C51" s="101" t="s">
        <v>300</v>
      </c>
      <c r="D51" s="102" t="s">
        <v>255</v>
      </c>
      <c r="E51" s="103" t="s">
        <v>255</v>
      </c>
    </row>
    <row r="52" spans="2:5" ht="18" x14ac:dyDescent="0.2">
      <c r="B52" s="104">
        <v>49</v>
      </c>
      <c r="C52" s="105" t="s">
        <v>301</v>
      </c>
      <c r="D52" s="106" t="s">
        <v>255</v>
      </c>
      <c r="E52" s="107" t="s">
        <v>255</v>
      </c>
    </row>
    <row r="53" spans="2:5" ht="18" x14ac:dyDescent="0.2">
      <c r="B53" s="100">
        <v>50</v>
      </c>
      <c r="C53" s="101" t="s">
        <v>302</v>
      </c>
      <c r="D53" s="102" t="s">
        <v>255</v>
      </c>
      <c r="E53" s="103" t="s">
        <v>255</v>
      </c>
    </row>
    <row r="54" spans="2:5" ht="18" x14ac:dyDescent="0.2">
      <c r="B54" s="104">
        <v>51</v>
      </c>
      <c r="C54" s="105" t="s">
        <v>303</v>
      </c>
      <c r="D54" s="106" t="s">
        <v>255</v>
      </c>
      <c r="E54" s="107" t="s">
        <v>255</v>
      </c>
    </row>
    <row r="55" spans="2:5" ht="18" x14ac:dyDescent="0.2">
      <c r="B55" s="100">
        <v>52</v>
      </c>
      <c r="C55" s="101" t="s">
        <v>304</v>
      </c>
      <c r="D55" s="102" t="s">
        <v>255</v>
      </c>
      <c r="E55" s="103" t="s">
        <v>255</v>
      </c>
    </row>
    <row r="56" spans="2:5" ht="18" x14ac:dyDescent="0.2">
      <c r="B56" s="104">
        <v>53</v>
      </c>
      <c r="C56" s="105" t="s">
        <v>305</v>
      </c>
      <c r="D56" s="108">
        <v>0.25</v>
      </c>
      <c r="E56" s="107" t="s">
        <v>306</v>
      </c>
    </row>
    <row r="57" spans="2:5" ht="18" x14ac:dyDescent="0.2">
      <c r="B57" s="100">
        <v>54</v>
      </c>
      <c r="C57" s="101" t="s">
        <v>307</v>
      </c>
      <c r="D57" s="109">
        <v>0.2</v>
      </c>
      <c r="E57" s="103"/>
    </row>
    <row r="58" spans="2:5" ht="18" x14ac:dyDescent="0.2">
      <c r="B58" s="104">
        <v>55</v>
      </c>
      <c r="C58" s="105" t="s">
        <v>308</v>
      </c>
      <c r="D58" s="108">
        <v>0.1</v>
      </c>
      <c r="E58" s="107"/>
    </row>
    <row r="59" spans="2:5" ht="18" x14ac:dyDescent="0.2">
      <c r="B59" s="100">
        <v>56</v>
      </c>
      <c r="C59" s="101" t="s">
        <v>309</v>
      </c>
      <c r="D59" s="109">
        <v>0.05</v>
      </c>
      <c r="E59" s="103"/>
    </row>
    <row r="60" spans="2:5" ht="18" x14ac:dyDescent="0.2">
      <c r="B60" s="104">
        <v>57</v>
      </c>
      <c r="C60" s="105" t="s">
        <v>310</v>
      </c>
      <c r="D60" s="108" t="s">
        <v>255</v>
      </c>
      <c r="E60" s="107" t="s">
        <v>311</v>
      </c>
    </row>
    <row r="61" spans="2:5" ht="18" x14ac:dyDescent="0.2">
      <c r="B61" s="100">
        <v>58</v>
      </c>
      <c r="C61" s="101" t="s">
        <v>312</v>
      </c>
      <c r="D61" s="102" t="s">
        <v>313</v>
      </c>
      <c r="E61" s="103" t="s">
        <v>314</v>
      </c>
    </row>
    <row r="62" spans="2:5" ht="18" x14ac:dyDescent="0.2">
      <c r="B62" s="104">
        <v>59</v>
      </c>
      <c r="C62" s="105" t="s">
        <v>315</v>
      </c>
      <c r="D62" s="106" t="s">
        <v>255</v>
      </c>
      <c r="E62" s="107" t="s">
        <v>314</v>
      </c>
    </row>
    <row r="63" spans="2:5" ht="18" x14ac:dyDescent="0.2">
      <c r="B63" s="100">
        <v>60</v>
      </c>
      <c r="C63" s="101" t="s">
        <v>316</v>
      </c>
      <c r="D63" s="102" t="s">
        <v>255</v>
      </c>
      <c r="E63" s="103" t="s">
        <v>314</v>
      </c>
    </row>
    <row r="64" spans="2:5" ht="18" x14ac:dyDescent="0.2">
      <c r="B64" s="104">
        <v>61</v>
      </c>
      <c r="C64" s="105" t="s">
        <v>317</v>
      </c>
      <c r="D64" s="106" t="s">
        <v>255</v>
      </c>
      <c r="E64" s="107" t="s">
        <v>255</v>
      </c>
    </row>
    <row r="65" spans="2:5" ht="18" x14ac:dyDescent="0.2">
      <c r="B65" s="100">
        <v>62</v>
      </c>
      <c r="C65" s="101" t="s">
        <v>318</v>
      </c>
      <c r="D65" s="102" t="s">
        <v>255</v>
      </c>
      <c r="E65" s="103" t="s">
        <v>314</v>
      </c>
    </row>
    <row r="66" spans="2:5" ht="18" x14ac:dyDescent="0.2">
      <c r="B66" s="104">
        <v>63</v>
      </c>
      <c r="C66" s="105" t="s">
        <v>319</v>
      </c>
      <c r="D66" s="106" t="s">
        <v>255</v>
      </c>
      <c r="E66" s="107" t="s">
        <v>314</v>
      </c>
    </row>
    <row r="67" spans="2:5" ht="18" x14ac:dyDescent="0.2">
      <c r="B67" s="100">
        <v>64</v>
      </c>
      <c r="C67" s="101" t="s">
        <v>320</v>
      </c>
      <c r="D67" s="102" t="s">
        <v>255</v>
      </c>
      <c r="E67" s="103" t="s">
        <v>314</v>
      </c>
    </row>
    <row r="68" spans="2:5" ht="18" x14ac:dyDescent="0.2">
      <c r="B68" s="104">
        <v>65</v>
      </c>
      <c r="C68" s="105" t="s">
        <v>321</v>
      </c>
      <c r="D68" s="106" t="s">
        <v>255</v>
      </c>
      <c r="E68" s="107" t="s">
        <v>314</v>
      </c>
    </row>
    <row r="69" spans="2:5" ht="18" x14ac:dyDescent="0.2">
      <c r="B69" s="100">
        <v>66</v>
      </c>
      <c r="C69" s="101" t="s">
        <v>322</v>
      </c>
      <c r="D69" s="102" t="s">
        <v>255</v>
      </c>
      <c r="E69" s="103" t="s">
        <v>314</v>
      </c>
    </row>
    <row r="70" spans="2:5" ht="18" x14ac:dyDescent="0.2">
      <c r="B70" s="104">
        <v>67</v>
      </c>
      <c r="C70" s="105" t="s">
        <v>323</v>
      </c>
      <c r="D70" s="106" t="s">
        <v>255</v>
      </c>
      <c r="E70" s="107" t="s">
        <v>255</v>
      </c>
    </row>
    <row r="71" spans="2:5" ht="18" x14ac:dyDescent="0.2">
      <c r="B71" s="100">
        <v>68</v>
      </c>
      <c r="C71" s="101" t="s">
        <v>324</v>
      </c>
      <c r="D71" s="102" t="s">
        <v>255</v>
      </c>
      <c r="E71" s="103" t="s">
        <v>255</v>
      </c>
    </row>
    <row r="72" spans="2:5" ht="18" x14ac:dyDescent="0.2">
      <c r="B72" s="104">
        <v>69</v>
      </c>
      <c r="C72" s="105" t="s">
        <v>325</v>
      </c>
      <c r="D72" s="106" t="s">
        <v>255</v>
      </c>
      <c r="E72" s="107" t="s">
        <v>255</v>
      </c>
    </row>
    <row r="73" spans="2:5" ht="18" x14ac:dyDescent="0.2">
      <c r="B73" s="100">
        <v>70</v>
      </c>
      <c r="C73" s="101" t="s">
        <v>326</v>
      </c>
      <c r="D73" s="102" t="s">
        <v>327</v>
      </c>
      <c r="E73" s="103" t="s">
        <v>314</v>
      </c>
    </row>
    <row r="74" spans="2:5" ht="18" x14ac:dyDescent="0.2">
      <c r="B74" s="104">
        <v>71</v>
      </c>
      <c r="C74" s="105" t="s">
        <v>328</v>
      </c>
      <c r="D74" s="106" t="s">
        <v>314</v>
      </c>
      <c r="E74" s="107" t="s">
        <v>314</v>
      </c>
    </row>
    <row r="75" spans="2:5" ht="18" x14ac:dyDescent="0.2">
      <c r="B75" s="100">
        <v>72</v>
      </c>
      <c r="C75" s="101" t="s">
        <v>329</v>
      </c>
      <c r="D75" s="102" t="s">
        <v>314</v>
      </c>
      <c r="E75" s="103" t="s">
        <v>314</v>
      </c>
    </row>
    <row r="76" spans="2:5" ht="18" x14ac:dyDescent="0.2">
      <c r="B76" s="104">
        <v>73</v>
      </c>
      <c r="C76" s="105" t="s">
        <v>330</v>
      </c>
      <c r="D76" s="106" t="s">
        <v>314</v>
      </c>
      <c r="E76" s="107" t="s">
        <v>314</v>
      </c>
    </row>
    <row r="77" spans="2:5" ht="18" x14ac:dyDescent="0.2">
      <c r="B77" s="100">
        <v>74</v>
      </c>
      <c r="C77" s="101" t="s">
        <v>331</v>
      </c>
      <c r="D77" s="102" t="s">
        <v>314</v>
      </c>
      <c r="E77" s="103" t="s">
        <v>314</v>
      </c>
    </row>
    <row r="78" spans="2:5" ht="18" x14ac:dyDescent="0.2">
      <c r="B78" s="104">
        <v>75</v>
      </c>
      <c r="C78" s="105" t="s">
        <v>332</v>
      </c>
      <c r="D78" s="106" t="s">
        <v>314</v>
      </c>
      <c r="E78" s="107" t="s">
        <v>314</v>
      </c>
    </row>
    <row r="79" spans="2:5" ht="18" x14ac:dyDescent="0.2">
      <c r="B79" s="100">
        <v>76</v>
      </c>
      <c r="C79" s="101" t="s">
        <v>333</v>
      </c>
      <c r="D79" s="102" t="s">
        <v>255</v>
      </c>
      <c r="E79" s="103" t="s">
        <v>314</v>
      </c>
    </row>
    <row r="80" spans="2:5" ht="18" x14ac:dyDescent="0.2">
      <c r="B80" s="104">
        <v>77</v>
      </c>
      <c r="C80" s="105" t="s">
        <v>334</v>
      </c>
      <c r="D80" s="106" t="s">
        <v>314</v>
      </c>
      <c r="E80" s="107" t="s">
        <v>314</v>
      </c>
    </row>
    <row r="81" spans="2:5" ht="18" x14ac:dyDescent="0.2">
      <c r="B81" s="100">
        <v>78</v>
      </c>
      <c r="C81" s="101" t="s">
        <v>335</v>
      </c>
      <c r="D81" s="102" t="s">
        <v>314</v>
      </c>
      <c r="E81" s="103" t="s">
        <v>314</v>
      </c>
    </row>
    <row r="82" spans="2:5" ht="18.75" thickBot="1" x14ac:dyDescent="0.25">
      <c r="B82" s="110">
        <v>79</v>
      </c>
      <c r="C82" s="111" t="s">
        <v>336</v>
      </c>
      <c r="D82" s="112" t="s">
        <v>314</v>
      </c>
      <c r="E82" s="113" t="s">
        <v>314</v>
      </c>
    </row>
    <row r="83" spans="2:5" ht="15" thickTop="1" x14ac:dyDescent="0.2"/>
  </sheetData>
  <mergeCells count="5">
    <mergeCell ref="B3:E3"/>
    <mergeCell ref="G3:K3"/>
    <mergeCell ref="G23:K23"/>
    <mergeCell ref="G24:K24"/>
    <mergeCell ref="G26:M26"/>
  </mergeCells>
  <hyperlinks>
    <hyperlink ref="E69" r:id="rId1" display="http://iranaccnews.com/" xr:uid="{BED73FC5-6638-4A98-9355-5859D97E3D62}"/>
  </hyperlink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77481-771A-4AAD-828F-7FDE49789A94}">
  <sheetPr codeName="Sheet7">
    <tabColor theme="8" tint="0.39997558519241921"/>
  </sheetPr>
  <dimension ref="B1:E6"/>
  <sheetViews>
    <sheetView showGridLines="0" rightToLeft="1" workbookViewId="0">
      <selection activeCell="H7" sqref="H7"/>
    </sheetView>
  </sheetViews>
  <sheetFormatPr defaultColWidth="9" defaultRowHeight="22.5" x14ac:dyDescent="0.55000000000000004"/>
  <cols>
    <col min="1" max="1" width="4.25" style="1" customWidth="1"/>
    <col min="2" max="2" width="32" style="1" customWidth="1"/>
    <col min="3" max="3" width="5.125" style="1" bestFit="1" customWidth="1"/>
    <col min="4" max="4" width="18" style="1" bestFit="1" customWidth="1"/>
    <col min="5" max="5" width="18.75" style="1" bestFit="1" customWidth="1"/>
    <col min="6" max="16384" width="9" style="1"/>
  </cols>
  <sheetData>
    <row r="1" spans="2:5" ht="23.25" thickBot="1" x14ac:dyDescent="0.6">
      <c r="B1" s="85" t="s">
        <v>246</v>
      </c>
    </row>
    <row r="2" spans="2:5" ht="44.25" customHeight="1" thickBot="1" x14ac:dyDescent="0.6">
      <c r="B2" s="203" t="s">
        <v>104</v>
      </c>
      <c r="C2" s="204"/>
      <c r="D2" s="204"/>
      <c r="E2" s="205"/>
    </row>
    <row r="3" spans="2:5" x14ac:dyDescent="0.55000000000000004">
      <c r="B3" s="70" t="str">
        <f>'جرایم مالیات بر ارث'!B2</f>
        <v>موضوع جریمه</v>
      </c>
      <c r="C3" s="71" t="str">
        <f>'جرایم مالیات بر ارث'!C2</f>
        <v>ماده</v>
      </c>
      <c r="D3" s="71" t="str">
        <f>'جرایم مالیات بر ارث'!D2</f>
        <v>نرخ</v>
      </c>
      <c r="E3" s="72" t="str">
        <f>'جرایم مالیات بر ارث'!E2</f>
        <v>مأخذ</v>
      </c>
    </row>
    <row r="4" spans="2:5" x14ac:dyDescent="0.55000000000000004">
      <c r="B4" s="28" t="s">
        <v>105</v>
      </c>
      <c r="C4" s="52">
        <v>197</v>
      </c>
      <c r="D4" s="68">
        <v>0.02</v>
      </c>
      <c r="E4" s="32" t="s">
        <v>106</v>
      </c>
    </row>
    <row r="5" spans="2:5" x14ac:dyDescent="0.55000000000000004">
      <c r="B5" s="174" t="s">
        <v>107</v>
      </c>
      <c r="C5" s="206">
        <v>199</v>
      </c>
      <c r="D5" s="68">
        <v>0.1</v>
      </c>
      <c r="E5" s="32" t="s">
        <v>108</v>
      </c>
    </row>
    <row r="6" spans="2:5" ht="23.25" thickBot="1" x14ac:dyDescent="0.6">
      <c r="B6" s="175"/>
      <c r="C6" s="207"/>
      <c r="D6" s="67" t="s">
        <v>109</v>
      </c>
      <c r="E6" s="34" t="s">
        <v>108</v>
      </c>
    </row>
  </sheetData>
  <mergeCells count="3">
    <mergeCell ref="B2:E2"/>
    <mergeCell ref="B5:B6"/>
    <mergeCell ref="C5:C6"/>
  </mergeCells>
  <hyperlinks>
    <hyperlink ref="B1" location="فهرست!A1" display="فهرست" xr:uid="{E6ED8236-C411-4FDA-9B0A-77372566887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معرفی</vt:lpstr>
      <vt:lpstr>فهرست</vt:lpstr>
      <vt:lpstr>هزینه های مورد تایید مالیاتی</vt:lpstr>
      <vt:lpstr>انواع اظهارنامه های مالیاتی</vt:lpstr>
      <vt:lpstr>نرخ های مالیاتی</vt:lpstr>
      <vt:lpstr>نرخ ماده 131</vt:lpstr>
      <vt:lpstr>نرخ مالیات حقوق 1403</vt:lpstr>
      <vt:lpstr>اقلام مشمول و غیرمشمول حقوق</vt:lpstr>
      <vt:lpstr>جرایم مالیات بر در آمد حقوق</vt:lpstr>
      <vt:lpstr>نرخ های قانون ارزش افزوده</vt:lpstr>
      <vt:lpstr>جرایم مالیات بر ارث</vt:lpstr>
      <vt:lpstr>جرایم مالیات بر در آمد املاک</vt:lpstr>
      <vt:lpstr>جرائم مالیات عملکرد اشخاص حقوقی</vt:lpstr>
      <vt:lpstr>جرائم مالیات بردرآمد مشاغل</vt:lpstr>
      <vt:lpstr>جرائم مالیات بر ارزش افزوده</vt:lpstr>
      <vt:lpstr>وظایف مودیان مالیاتی</vt:lpstr>
      <vt:lpstr>چک لیست تغیر و تحول حسابداری</vt:lpstr>
    </vt:vector>
  </TitlesOfParts>
  <Company>https://persianfi.com/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mahdi mozaffary;https://persianfi.com/</dc:creator>
  <cp:lastModifiedBy>mahdi mozaffary</cp:lastModifiedBy>
  <cp:lastPrinted>2024-07-26T00:21:04Z</cp:lastPrinted>
  <dcterms:created xsi:type="dcterms:W3CDTF">2015-06-05T18:17:20Z</dcterms:created>
  <dcterms:modified xsi:type="dcterms:W3CDTF">2024-08-10T11:25:56Z</dcterms:modified>
  <cp:category>https://persianfi.com/</cp:category>
</cp:coreProperties>
</file>